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45" activeTab="3"/>
  </bookViews>
  <sheets>
    <sheet name="стр.1" sheetId="1" r:id="rId1"/>
    <sheet name="стр.2" sheetId="2" r:id="rId2"/>
    <sheet name="стр.3_5" sheetId="3" r:id="rId3"/>
    <sheet name="стр.6_9 (2019г)" sheetId="4" r:id="rId4"/>
    <sheet name="стр.6_9 (2020)" sheetId="5" r:id="rId5"/>
    <sheet name="стр.6_9 (2021)" sheetId="6" r:id="rId6"/>
    <sheet name="стр.10" sheetId="7" r:id="rId7"/>
    <sheet name="стр.11" sheetId="8" r:id="rId8"/>
  </sheets>
  <definedNames>
    <definedName name="_xlnm.Print_Area" localSheetId="0">'стр.1'!$A$1:$FK$26</definedName>
    <definedName name="_xlnm.Print_Area" localSheetId="6">'стр.10'!$A$1:$FK$13</definedName>
    <definedName name="_xlnm.Print_Area" localSheetId="7">'стр.11'!$A$1:$EJ$33</definedName>
    <definedName name="_xlnm.Print_Area" localSheetId="1">'стр.2'!$A$1:$FK$9</definedName>
    <definedName name="_xlnm.Print_Area" localSheetId="2">'стр.3_5'!$A$1:$FK$84</definedName>
    <definedName name="_xlnm.Print_Area" localSheetId="3">'стр.6_9 (2019г)'!$A$1:$GA$86</definedName>
    <definedName name="_xlnm.Print_Area" localSheetId="4">'стр.6_9 (2020)'!#REF!</definedName>
    <definedName name="_xlnm.Print_Area" localSheetId="5">'стр.6_9 (2021)'!$A$1:$GA$72</definedName>
  </definedNames>
  <calcPr fullCalcOnLoad="1"/>
</workbook>
</file>

<file path=xl/comments3.xml><?xml version="1.0" encoding="utf-8"?>
<comments xmlns="http://schemas.openxmlformats.org/spreadsheetml/2006/main">
  <authors>
    <author>Пользователь Windows</author>
  </authors>
  <commentList>
    <comment ref="EH8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30300</t>
        </r>
      </text>
    </comment>
  </commentList>
</comments>
</file>

<file path=xl/sharedStrings.xml><?xml version="1.0" encoding="utf-8"?>
<sst xmlns="http://schemas.openxmlformats.org/spreadsheetml/2006/main" count="964" uniqueCount="312">
  <si>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</si>
  <si>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</si>
  <si>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</si>
  <si>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</si>
  <si>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</si>
  <si>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</si>
  <si>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</si>
  <si>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</si>
  <si>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</si>
  <si>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</si>
  <si>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</si>
  <si>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</si>
  <si>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</si>
  <si>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</si>
  <si>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</si>
  <si>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</si>
  <si>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</si>
  <si>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</si>
  <si>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</si>
  <si>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</si>
  <si>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</si>
  <si>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</si>
  <si>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</si>
  <si>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</si>
  <si>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</si>
  <si>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</si>
  <si>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</si>
  <si>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</si>
  <si>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</si>
  <si>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</si>
  <si>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</si>
  <si>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</si>
  <si>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</si>
  <si>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</si>
  <si>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</si>
  <si>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</si>
  <si>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</si>
  <si>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</si>
  <si>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</si>
  <si>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</si>
  <si>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</si>
  <si>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</si>
  <si>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</si>
  <si>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</si>
  <si>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</si>
  <si>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</si>
  <si>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</si>
  <si>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</si>
  <si>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</si>
  <si>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</si>
  <si>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</si>
  <si>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</si>
  <si>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</si>
  <si>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</si>
  <si>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</si>
  <si>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</si>
  <si>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</si>
  <si>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</si>
  <si>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</si>
  <si>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</si>
  <si>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</si>
  <si>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</si>
  <si>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</si>
  <si>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</si>
  <si>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</si>
  <si>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</si>
  <si>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</si>
  <si>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</si>
  <si>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</si>
  <si>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</si>
  <si>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</si>
  <si>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</si>
  <si>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</si>
  <si>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</si>
  <si>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</si>
  <si>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</si>
  <si>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</si>
  <si>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</si>
  <si>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</si>
  <si>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</si>
  <si>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</si>
  <si>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</si>
  <si>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</si>
  <si>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</si>
  <si>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</si>
  <si>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</si>
  <si>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</si>
  <si>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</si>
  <si>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</si>
  <si>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</si>
  <si>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</si>
  <si>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</si>
  <si>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</si>
  <si>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</si>
  <si>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</si>
  <si>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</si>
  <si>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</si>
  <si>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</si>
  <si>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</si>
  <si>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</si>
  <si>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</si>
  <si>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</si>
  <si>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</si>
  <si>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</si>
  <si>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</si>
  <si>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</si>
  <si>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</si>
  <si>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</si>
  <si>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</si>
  <si>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</si>
  <si>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</si>
  <si>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</si>
  <si>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</si>
  <si>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</si>
  <si>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</si>
  <si>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</si>
  <si>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</si>
  <si>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</si>
  <si>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</si>
  <si>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</si>
  <si>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</si>
  <si>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</si>
  <si>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</si>
  <si>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</si>
  <si>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</si>
  <si>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</si>
  <si>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</si>
  <si>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</si>
  <si>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</si>
  <si>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иные выплаты персоналу учреждений, за исключением фонда оплаты труда</t>
  </si>
  <si>
    <t>220</t>
  </si>
  <si>
    <t>Социальное обеспечение и иные выплаты населению, всего:</t>
  </si>
  <si>
    <t>360</t>
  </si>
  <si>
    <t>850</t>
  </si>
  <si>
    <t>уплата налога на имущество организаций и земельного налога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</si>
  <si>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</si>
  <si>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</si>
  <si>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</si>
  <si>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</si>
  <si>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</si>
  <si>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</si>
  <si>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</si>
  <si>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</si>
  <si>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</si>
  <si>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</si>
  <si>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</si>
  <si>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244</t>
  </si>
  <si>
    <t>260</t>
  </si>
  <si>
    <t>243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</si>
  <si>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</si>
  <si>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</si>
  <si>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</si>
  <si>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</si>
  <si>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</si>
  <si>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</si>
  <si>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</si>
  <si>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</si>
  <si>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</si>
  <si>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</si>
  <si>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</si>
  <si>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</si>
  <si>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</si>
  <si>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</si>
  <si>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</si>
  <si>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</si>
  <si>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</si>
  <si>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</si>
  <si>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</si>
  <si>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</si>
  <si>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</si>
  <si>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</si>
  <si>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</si>
  <si>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</si>
  <si>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</si>
  <si>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</si>
  <si>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</si>
  <si>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</si>
  <si>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</si>
  <si>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</si>
  <si>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</si>
  <si>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</si>
  <si>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</si>
  <si>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</si>
  <si>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</si>
  <si>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</si>
  <si>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</si>
  <si>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</si>
  <si>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</si>
  <si>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</si>
  <si>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</si>
  <si>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</si>
  <si>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</si>
  <si>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</si>
  <si>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</si>
  <si>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</si>
  <si>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</si>
  <si>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5.1</t>
  </si>
  <si>
    <t>субсидия на финансовое обеспечение выполнения государствен-ного задания из бюджета Федерального фонда обязательного медицинского страхования</t>
  </si>
  <si>
    <t>субсидия на финансовое обеспечение выполнения государственного задания из федерального бюджета, бюджета субъекта Российской Федерации (местного бюджета)</t>
  </si>
  <si>
    <t xml:space="preserve">Адрес фактического местонахождения 
государственного учреждения </t>
  </si>
  <si>
    <t>Наименование государственного учреждения</t>
  </si>
  <si>
    <t>I. Сведения о деятельности государственного учреждения</t>
  </si>
  <si>
    <t>1.1. Цели деятельности государственного учреждения:</t>
  </si>
  <si>
    <t>1.2. Виды деятельности государственного учреждения:</t>
  </si>
  <si>
    <t>II. Показатели финансового состояния государственного учреждения</t>
  </si>
  <si>
    <t xml:space="preserve">IV. Показатели выплат по расходам на закупку товаров, работ, услуг государственного учреждения </t>
  </si>
  <si>
    <t>V. Сведения о средствах, поступающих во временное распоряжение государственного учреждения</t>
  </si>
  <si>
    <t>Руководитель государственного учреждения</t>
  </si>
  <si>
    <t xml:space="preserve">Заместитель руководителя государственного учреждения </t>
  </si>
  <si>
    <t xml:space="preserve">Главный бухгалтер государственного учреждения </t>
  </si>
  <si>
    <t>по финансовым вопросам</t>
  </si>
  <si>
    <t>ГБПОУ РС(Я) "Нюрбинский техникум"</t>
  </si>
  <si>
    <t>02530162</t>
  </si>
  <si>
    <t>141901001</t>
  </si>
  <si>
    <t>98626460</t>
  </si>
  <si>
    <t>678455, РС(Я), Нюрбинский р-н, с.Маар, ул.Набережная 12</t>
  </si>
  <si>
    <t>982Р9172</t>
  </si>
  <si>
    <t>01</t>
  </si>
  <si>
    <t>января</t>
  </si>
  <si>
    <t>услуги техники</t>
  </si>
  <si>
    <t xml:space="preserve">                     - удовлетворение потребностей личности в интеллектуальном, культурном и нравственном развитии </t>
  </si>
  <si>
    <t>посредством получения среднего профессионального и дополнительного профессионального образования, удовлетворения потребности общества и государства в специалистах с средним профессиональным образованием с учетом актуальных потребностей практической деятельности, формирование у обучающихся в учреждении гражданской позиции и трудолюбия, развитие ответственности, самостоятельности и творческой активности.</t>
  </si>
  <si>
    <t xml:space="preserve">реализация образовательных программ среднего профессионального образования-программ подготовки </t>
  </si>
  <si>
    <t xml:space="preserve">квалифицированных рабочих, служащих, программ поготовки специалистов среднего звена, реализация дополнительных профессиональных программ повышения квалификации, реализац-ия дополнительных профессиональных программ профессиональной переподготовки, реализация программ профессионального обучения, организация и проведение физкультурно-спортивных мероприятий для обучающихся, организация и проведение просветительных и культурно-массовых мероприятий.  </t>
  </si>
  <si>
    <t xml:space="preserve">предоставление платных образовательных услуг, оказание копировально-множительных работ, сдачи имущества в аренду, реализация собственной продукции, произведенной </t>
  </si>
  <si>
    <t>-</t>
  </si>
  <si>
    <t>тва в аренду, реализация собственной продукции, произведенной в ходе образовательного процесса, преподавание специальных курсов и циклов дисциплин.</t>
  </si>
  <si>
    <t>предоставление платных образовательных услуг</t>
  </si>
  <si>
    <t>реализация собственной продукции, произведенной в ходе образовательного процесса</t>
  </si>
  <si>
    <t>18</t>
  </si>
  <si>
    <t>19</t>
  </si>
  <si>
    <t>1419002657</t>
  </si>
  <si>
    <t>2.3.1. Дебиторская задолженность по выданным авансам, перечисленным за счет средств, полученных из региональный бюджета, всего:</t>
  </si>
  <si>
    <t>3.3. Кредиторская задолженность по расчетам с поставщиками и подрядчиками за счет средств, полученных из региональный бюджета, всего:</t>
  </si>
  <si>
    <t>Реализация программ подготовки квалифицированных рабочих, служащих</t>
  </si>
  <si>
    <t xml:space="preserve">Реализация программ подготовки специалистов среднего звена </t>
  </si>
  <si>
    <t>Реализация дополнительных общеобразовательных общеразвивающих программ</t>
  </si>
  <si>
    <t>Доходы от оказания услуг, работ, всего</t>
  </si>
  <si>
    <t>Субсидия на иные цели</t>
  </si>
  <si>
    <t>Уплата налогов, сборов и иных платежей, всего:</t>
  </si>
  <si>
    <t>Прочие работы, услуги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</si>
  <si>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</si>
  <si>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</si>
  <si>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</si>
  <si>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</si>
  <si>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</si>
  <si>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</si>
  <si>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</si>
  <si>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расходы на проезд и проживание студентов</t>
  </si>
  <si>
    <t>2019</t>
  </si>
  <si>
    <t>20</t>
  </si>
  <si>
    <t>Министерство образования и науки РС(Я)</t>
  </si>
  <si>
    <t>075</t>
  </si>
  <si>
    <t>компенсация на оплату жилых помещений, отопления и освещения педагогическим работникам</t>
  </si>
  <si>
    <t>07507040000000000111211</t>
  </si>
  <si>
    <t>07507040000000000112212</t>
  </si>
  <si>
    <t>07507040000000000340290</t>
  </si>
  <si>
    <t>07507040000000000244221</t>
  </si>
  <si>
    <t>07507040000000000244222</t>
  </si>
  <si>
    <t>07507040000000000244223</t>
  </si>
  <si>
    <t>07507040000000000244225</t>
  </si>
  <si>
    <t>07507040000000000244226</t>
  </si>
  <si>
    <t>07507040000000000244310</t>
  </si>
  <si>
    <t>07507040000000000244340</t>
  </si>
  <si>
    <t>Филиппова А.И.</t>
  </si>
  <si>
    <t>8(41134)44478</t>
  </si>
  <si>
    <t>07507040000000000244224</t>
  </si>
  <si>
    <t>2020</t>
  </si>
  <si>
    <t>Организация питания обучающихся</t>
  </si>
  <si>
    <t>Обеспечение жилыми помещениями в общежитиях</t>
  </si>
  <si>
    <t>10.01.2019</t>
  </si>
  <si>
    <t>октября</t>
  </si>
  <si>
    <t>07507040000000000340296</t>
  </si>
  <si>
    <t>07507040000000000323342</t>
  </si>
  <si>
    <t>07507040000000000119213</t>
  </si>
  <si>
    <t>07507040000000000111266</t>
  </si>
  <si>
    <t>07507040000000000851291</t>
  </si>
  <si>
    <t>07507040000000000852291</t>
  </si>
  <si>
    <t>07507040000000000853292</t>
  </si>
  <si>
    <t>07507040000000000113296</t>
  </si>
  <si>
    <t>07507040000000000243225</t>
  </si>
  <si>
    <t>Расходы по капитальному ремонту</t>
  </si>
  <si>
    <t>Увеличение стоимости горюче-смзочных материалов, бурого угля</t>
  </si>
  <si>
    <t>07507040000000000244343</t>
  </si>
  <si>
    <t>Мягкий инвентарь</t>
  </si>
  <si>
    <t>07507040000000000244345</t>
  </si>
  <si>
    <t>строительные материалы</t>
  </si>
  <si>
    <t>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т.п.;</t>
  </si>
  <si>
    <t>07507040000000000244346</t>
  </si>
  <si>
    <t>07507040000000000244344</t>
  </si>
  <si>
    <t>затраты на подарки и сувениры</t>
  </si>
  <si>
    <t>приобретение (изготовление) бланков строгой отчетности</t>
  </si>
  <si>
    <t>медикаменты и лекарственная продукция</t>
  </si>
  <si>
    <t>07507040000000000244341</t>
  </si>
  <si>
    <t>07507040000000000244349</t>
  </si>
  <si>
    <t>07500000000000000121</t>
  </si>
  <si>
    <t>07500000000000000131</t>
  </si>
  <si>
    <t>III. Показатели по поступлениям и выплатам государственного учреждения на 2019 год</t>
  </si>
  <si>
    <t>21</t>
  </si>
  <si>
    <t>Семенов Н.Н.</t>
  </si>
  <si>
    <t>15</t>
  </si>
  <si>
    <t>2021</t>
  </si>
  <si>
    <t>07500000000000000152</t>
  </si>
  <si>
    <t>Предоставление платных образовательных услуг</t>
  </si>
  <si>
    <t>07507040000000000112226</t>
  </si>
  <si>
    <t>07507040000000000112214</t>
  </si>
  <si>
    <t>расходы на проезд студентов</t>
  </si>
  <si>
    <t>Услуги по страхованию имущества</t>
  </si>
  <si>
    <t>07507040000000000244227</t>
  </si>
  <si>
    <t xml:space="preserve"> на плановый период 2020 и 2021годов</t>
  </si>
  <si>
    <t>затраты на подарки и сувениры, тприобретение (изготовление) бланков строгой отчетности</t>
  </si>
  <si>
    <t>затраты на подарки и сувениры, приобретение (изготовление) бланков строгой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</si>
</sst>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dd\.mm\.yyyy"/>
    <numFmt numFmtId="175" formatCode="[$-FC19]d\ mmmm\ yyyy\ &quot;г.&quot;"/>
  </numFmts>
  <fonts count="8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8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u val="single"/>
      <sz val="8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u val="single"/>
      <sz val="8"/>
      <color rgb="FFFF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u val="single"/>
      <sz val="8"/>
      <color rgb="FFFF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  <font>
      <sz val="10.5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 horizontal="center" wrapText="1"/>
      <protection/>
    </xf>
    <xf numFmtId="49" fontId="49" fillId="0" borderId="1">
      <alignment wrapText="1"/>
      <protection/>
    </xf>
    <xf numFmtId="0" fontId="50" fillId="0" borderId="1">
      <alignment horizontal="center" wrapText="1"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49" fontId="49" fillId="0" borderId="2">
      <alignment horizontal="center"/>
      <protection/>
    </xf>
    <xf numFmtId="49" fontId="49" fillId="0" borderId="3">
      <alignment horizontal="center"/>
      <protection/>
    </xf>
    <xf numFmtId="49" fontId="49" fillId="0" borderId="4">
      <alignment horizontal="center"/>
      <protection/>
    </xf>
    <xf numFmtId="49" fontId="49" fillId="0" borderId="5">
      <alignment horizontal="center"/>
      <protection/>
    </xf>
    <xf numFmtId="49" fontId="49" fillId="0" borderId="6">
      <alignment horizontal="center"/>
      <protection/>
    </xf>
    <xf numFmtId="49" fontId="49" fillId="0" borderId="0">
      <alignment horizontal="center"/>
      <protection/>
    </xf>
    <xf numFmtId="49" fontId="49" fillId="0" borderId="1">
      <alignment horizontal="center"/>
      <protection/>
    </xf>
    <xf numFmtId="0" fontId="49" fillId="0" borderId="7">
      <alignment horizontal="center" vertical="top"/>
      <protection/>
    </xf>
    <xf numFmtId="0" fontId="49" fillId="0" borderId="8">
      <alignment horizontal="center" vertical="top"/>
      <protection/>
    </xf>
    <xf numFmtId="49" fontId="49" fillId="0" borderId="9">
      <alignment horizontal="center"/>
      <protection/>
    </xf>
    <xf numFmtId="49" fontId="49" fillId="0" borderId="10">
      <alignment horizontal="center" vertical="top" wrapText="1"/>
      <protection/>
    </xf>
    <xf numFmtId="49" fontId="49" fillId="0" borderId="11">
      <alignment horizontal="center"/>
      <protection/>
    </xf>
    <xf numFmtId="49" fontId="52" fillId="0" borderId="6">
      <alignment/>
      <protection/>
    </xf>
    <xf numFmtId="0" fontId="49" fillId="0" borderId="12">
      <alignment/>
      <protection/>
    </xf>
    <xf numFmtId="0" fontId="49" fillId="0" borderId="13">
      <alignment/>
      <protection/>
    </xf>
    <xf numFmtId="0" fontId="49" fillId="0" borderId="1">
      <alignment/>
      <protection/>
    </xf>
    <xf numFmtId="0" fontId="49" fillId="0" borderId="10">
      <alignment horizontal="center" vertical="top"/>
      <protection/>
    </xf>
    <xf numFmtId="0" fontId="49" fillId="0" borderId="14">
      <alignment horizontal="center" vertical="center"/>
      <protection/>
    </xf>
    <xf numFmtId="2" fontId="49" fillId="0" borderId="15">
      <alignment horizontal="center"/>
      <protection/>
    </xf>
    <xf numFmtId="2" fontId="49" fillId="0" borderId="8">
      <alignment horizontal="right" shrinkToFit="1"/>
      <protection/>
    </xf>
    <xf numFmtId="2" fontId="49" fillId="0" borderId="7">
      <alignment horizontal="center" shrinkToFit="1"/>
      <protection/>
    </xf>
    <xf numFmtId="2" fontId="49" fillId="0" borderId="10">
      <alignment horizontal="right" shrinkToFit="1"/>
      <protection/>
    </xf>
    <xf numFmtId="4" fontId="49" fillId="0" borderId="10">
      <alignment horizontal="right"/>
      <protection/>
    </xf>
    <xf numFmtId="2" fontId="49" fillId="0" borderId="7">
      <alignment horizontal="center"/>
      <protection/>
    </xf>
    <xf numFmtId="2" fontId="49" fillId="0" borderId="14">
      <alignment horizontal="right" shrinkToFit="1"/>
      <protection/>
    </xf>
    <xf numFmtId="2" fontId="49" fillId="0" borderId="6">
      <alignment horizontal="right" shrinkToFit="1"/>
      <protection/>
    </xf>
    <xf numFmtId="2" fontId="49" fillId="0" borderId="0">
      <alignment horizontal="right" shrinkToFit="1"/>
      <protection/>
    </xf>
    <xf numFmtId="2" fontId="49" fillId="0" borderId="16">
      <alignment horizontal="right" shrinkToFit="1"/>
      <protection/>
    </xf>
    <xf numFmtId="0" fontId="49" fillId="0" borderId="1">
      <alignment horizontal="center"/>
      <protection/>
    </xf>
    <xf numFmtId="2" fontId="49" fillId="0" borderId="17">
      <alignment horizontal="right" shrinkToFit="1"/>
      <protection/>
    </xf>
    <xf numFmtId="2" fontId="49" fillId="0" borderId="10">
      <alignment horizontal="center"/>
      <protection/>
    </xf>
    <xf numFmtId="0" fontId="49" fillId="0" borderId="15">
      <alignment horizontal="center"/>
      <protection/>
    </xf>
    <xf numFmtId="2" fontId="49" fillId="0" borderId="8">
      <alignment horizontal="center"/>
      <protection/>
    </xf>
    <xf numFmtId="0" fontId="52" fillId="0" borderId="6">
      <alignment/>
      <protection/>
    </xf>
    <xf numFmtId="0" fontId="49" fillId="0" borderId="0">
      <alignment horizontal="center"/>
      <protection/>
    </xf>
    <xf numFmtId="2" fontId="49" fillId="0" borderId="10">
      <alignment horizontal="right"/>
      <protection/>
    </xf>
    <xf numFmtId="0" fontId="52" fillId="0" borderId="12">
      <alignment/>
      <protection/>
    </xf>
    <xf numFmtId="0" fontId="52" fillId="0" borderId="13">
      <alignment/>
      <protection/>
    </xf>
    <xf numFmtId="0" fontId="49" fillId="0" borderId="18">
      <alignment horizontal="center" vertical="top"/>
      <protection/>
    </xf>
    <xf numFmtId="0" fontId="49" fillId="0" borderId="18">
      <alignment horizontal="center" vertical="top" wrapText="1"/>
      <protection/>
    </xf>
    <xf numFmtId="0" fontId="49" fillId="0" borderId="19">
      <alignment horizontal="right"/>
      <protection/>
    </xf>
    <xf numFmtId="0" fontId="49" fillId="0" borderId="19">
      <alignment horizontal="right"/>
      <protection/>
    </xf>
    <xf numFmtId="0" fontId="49" fillId="0" borderId="19">
      <alignment/>
      <protection/>
    </xf>
    <xf numFmtId="0" fontId="53" fillId="0" borderId="1">
      <alignment/>
      <protection/>
    </xf>
    <xf numFmtId="0" fontId="49" fillId="0" borderId="14">
      <alignment horizontal="center"/>
      <protection/>
    </xf>
    <xf numFmtId="49" fontId="49" fillId="0" borderId="20">
      <alignment horizontal="center"/>
      <protection/>
    </xf>
    <xf numFmtId="174" fontId="49" fillId="0" borderId="21">
      <alignment horizontal="center"/>
      <protection/>
    </xf>
    <xf numFmtId="0" fontId="49" fillId="0" borderId="22">
      <alignment/>
      <protection/>
    </xf>
    <xf numFmtId="49" fontId="49" fillId="0" borderId="23">
      <alignment horizontal="center"/>
      <protection/>
    </xf>
    <xf numFmtId="49" fontId="49" fillId="0" borderId="21">
      <alignment horizontal="center"/>
      <protection/>
    </xf>
    <xf numFmtId="49" fontId="49" fillId="0" borderId="21">
      <alignment horizontal="center" shrinkToFit="1"/>
      <protection/>
    </xf>
    <xf numFmtId="49" fontId="49" fillId="0" borderId="24">
      <alignment horizontal="center"/>
      <protection/>
    </xf>
    <xf numFmtId="49" fontId="49" fillId="0" borderId="25">
      <alignment/>
      <protection/>
    </xf>
    <xf numFmtId="0" fontId="49" fillId="0" borderId="18">
      <alignment horizontal="center" vertical="top" wrapText="1"/>
      <protection/>
    </xf>
    <xf numFmtId="0" fontId="49" fillId="0" borderId="26">
      <alignment horizontal="center" vertical="center"/>
      <protection/>
    </xf>
    <xf numFmtId="2" fontId="49" fillId="0" borderId="27">
      <alignment horizontal="center"/>
      <protection/>
    </xf>
    <xf numFmtId="2" fontId="49" fillId="0" borderId="28">
      <alignment horizontal="right" shrinkToFit="1"/>
      <protection/>
    </xf>
    <xf numFmtId="2" fontId="49" fillId="0" borderId="29">
      <alignment horizontal="center" shrinkToFit="1"/>
      <protection/>
    </xf>
    <xf numFmtId="2" fontId="49" fillId="0" borderId="30">
      <alignment horizontal="right" shrinkToFit="1"/>
      <protection/>
    </xf>
    <xf numFmtId="4" fontId="49" fillId="0" borderId="30">
      <alignment horizontal="right"/>
      <protection/>
    </xf>
    <xf numFmtId="2" fontId="49" fillId="0" borderId="29">
      <alignment horizontal="center"/>
      <protection/>
    </xf>
    <xf numFmtId="2" fontId="49" fillId="0" borderId="31">
      <alignment horizontal="right" shrinkToFit="1"/>
      <protection/>
    </xf>
    <xf numFmtId="0" fontId="49" fillId="0" borderId="1">
      <alignment horizontal="center" vertical="top"/>
      <protection/>
    </xf>
    <xf numFmtId="2" fontId="49" fillId="0" borderId="32">
      <alignment horizontal="right" shrinkToFit="1"/>
      <protection/>
    </xf>
    <xf numFmtId="2" fontId="49" fillId="0" borderId="33">
      <alignment horizontal="right" shrinkToFit="1"/>
      <protection/>
    </xf>
    <xf numFmtId="0" fontId="49" fillId="0" borderId="0">
      <alignment horizontal="center" vertical="top"/>
      <protection/>
    </xf>
    <xf numFmtId="0" fontId="49" fillId="0" borderId="27">
      <alignment horizontal="center"/>
      <protection/>
    </xf>
    <xf numFmtId="0" fontId="54" fillId="0" borderId="34">
      <alignment/>
      <protection/>
    </xf>
    <xf numFmtId="0" fontId="54" fillId="0" borderId="35">
      <alignment/>
      <protection/>
    </xf>
    <xf numFmtId="0" fontId="50" fillId="0" borderId="0">
      <alignment horizontal="left"/>
      <protection/>
    </xf>
    <xf numFmtId="0" fontId="55" fillId="0" borderId="0">
      <alignment horizontal="center"/>
      <protection/>
    </xf>
    <xf numFmtId="0" fontId="50" fillId="0" borderId="1">
      <alignment horizontal="left"/>
      <protection/>
    </xf>
    <xf numFmtId="0" fontId="50" fillId="0" borderId="12">
      <alignment horizontal="center" vertical="top" wrapText="1"/>
      <protection/>
    </xf>
    <xf numFmtId="0" fontId="50" fillId="0" borderId="36">
      <alignment horizontal="center"/>
      <protection/>
    </xf>
    <xf numFmtId="49" fontId="50" fillId="0" borderId="37">
      <alignment horizontal="center"/>
      <protection/>
    </xf>
    <xf numFmtId="49" fontId="50" fillId="0" borderId="38">
      <alignment horizontal="center"/>
      <protection/>
    </xf>
    <xf numFmtId="49" fontId="50" fillId="20" borderId="23">
      <alignment horizontal="center"/>
      <protection/>
    </xf>
    <xf numFmtId="49" fontId="50" fillId="0" borderId="22">
      <alignment horizontal="center"/>
      <protection/>
    </xf>
    <xf numFmtId="49" fontId="50" fillId="0" borderId="23">
      <alignment horizontal="center"/>
      <protection/>
    </xf>
    <xf numFmtId="49" fontId="50" fillId="0" borderId="39">
      <alignment horizontal="center"/>
      <protection/>
    </xf>
    <xf numFmtId="49" fontId="50" fillId="0" borderId="6">
      <alignment horizontal="center"/>
      <protection/>
    </xf>
    <xf numFmtId="0" fontId="56" fillId="0" borderId="0">
      <alignment horizontal="left" wrapText="1" indent="3"/>
      <protection/>
    </xf>
    <xf numFmtId="49" fontId="50" fillId="0" borderId="1">
      <alignment horizontal="center"/>
      <protection/>
    </xf>
    <xf numFmtId="49" fontId="50" fillId="0" borderId="21">
      <alignment horizontal="center"/>
      <protection/>
    </xf>
    <xf numFmtId="49" fontId="50" fillId="0" borderId="24">
      <alignment horizontal="center"/>
      <protection/>
    </xf>
    <xf numFmtId="0" fontId="56" fillId="20" borderId="0">
      <alignment horizontal="left" wrapText="1" indent="3"/>
      <protection/>
    </xf>
    <xf numFmtId="49" fontId="50" fillId="20" borderId="1">
      <alignment horizontal="center"/>
      <protection/>
    </xf>
    <xf numFmtId="49" fontId="50" fillId="0" borderId="20">
      <alignment horizontal="center"/>
      <protection/>
    </xf>
    <xf numFmtId="49" fontId="50" fillId="20" borderId="22">
      <alignment horizontal="center"/>
      <protection/>
    </xf>
    <xf numFmtId="49" fontId="50" fillId="20" borderId="38">
      <alignment horizontal="center"/>
      <protection/>
    </xf>
    <xf numFmtId="49" fontId="50" fillId="0" borderId="22">
      <alignment horizontal="center" vertical="center"/>
      <protection/>
    </xf>
    <xf numFmtId="49" fontId="50" fillId="0" borderId="38">
      <alignment horizontal="center" vertical="center"/>
      <protection/>
    </xf>
    <xf numFmtId="49" fontId="50" fillId="0" borderId="39">
      <alignment horizontal="center" vertical="center"/>
      <protection/>
    </xf>
    <xf numFmtId="49" fontId="50" fillId="0" borderId="6">
      <alignment horizontal="center" vertical="center"/>
      <protection/>
    </xf>
    <xf numFmtId="49" fontId="50" fillId="20" borderId="37">
      <alignment horizontal="center"/>
      <protection/>
    </xf>
    <xf numFmtId="49" fontId="50" fillId="0" borderId="23">
      <alignment horizontal="center" vertical="center"/>
      <protection/>
    </xf>
    <xf numFmtId="49" fontId="50" fillId="0" borderId="1">
      <alignment horizontal="center" vertical="center"/>
      <protection/>
    </xf>
    <xf numFmtId="49" fontId="50" fillId="0" borderId="26">
      <alignment horizontal="center" vertical="center"/>
      <protection/>
    </xf>
    <xf numFmtId="49" fontId="50" fillId="0" borderId="37">
      <alignment horizontal="center" vertical="center"/>
      <protection/>
    </xf>
    <xf numFmtId="49" fontId="50" fillId="0" borderId="38">
      <alignment vertical="center"/>
      <protection/>
    </xf>
    <xf numFmtId="49" fontId="50" fillId="0" borderId="23">
      <alignment vertical="center"/>
      <protection/>
    </xf>
    <xf numFmtId="49" fontId="50" fillId="0" borderId="21">
      <alignment horizontal="center" vertical="center"/>
      <protection/>
    </xf>
    <xf numFmtId="49" fontId="50" fillId="0" borderId="24">
      <alignment horizontal="center" vertical="center"/>
      <protection/>
    </xf>
    <xf numFmtId="0" fontId="50" fillId="0" borderId="0">
      <alignment horizontal="left" vertical="top"/>
      <protection/>
    </xf>
    <xf numFmtId="0" fontId="50" fillId="0" borderId="0">
      <alignment/>
      <protection/>
    </xf>
    <xf numFmtId="0" fontId="50" fillId="0" borderId="0">
      <alignment horizontal="left" wrapText="1"/>
      <protection/>
    </xf>
    <xf numFmtId="0" fontId="57" fillId="0" borderId="0">
      <alignment/>
      <protection/>
    </xf>
    <xf numFmtId="0" fontId="50" fillId="0" borderId="1">
      <alignment/>
      <protection/>
    </xf>
    <xf numFmtId="0" fontId="50" fillId="0" borderId="10">
      <alignment wrapText="1"/>
      <protection/>
    </xf>
    <xf numFmtId="0" fontId="50" fillId="0" borderId="13">
      <alignment/>
      <protection/>
    </xf>
    <xf numFmtId="0" fontId="52" fillId="21" borderId="0">
      <alignment horizontal="left"/>
      <protection/>
    </xf>
    <xf numFmtId="0" fontId="50" fillId="0" borderId="40">
      <alignment horizontal="center" vertical="top" wrapText="1"/>
      <protection/>
    </xf>
    <xf numFmtId="0" fontId="50" fillId="0" borderId="41">
      <alignment horizontal="center" vertical="top" wrapText="1"/>
      <protection/>
    </xf>
    <xf numFmtId="0" fontId="50" fillId="0" borderId="42">
      <alignment horizontal="center" vertical="top" wrapText="1"/>
      <protection/>
    </xf>
    <xf numFmtId="0" fontId="50" fillId="0" borderId="40">
      <alignment horizontal="center"/>
      <protection/>
    </xf>
    <xf numFmtId="49" fontId="50" fillId="0" borderId="0">
      <alignment horizontal="center"/>
      <protection/>
    </xf>
    <xf numFmtId="0" fontId="50" fillId="0" borderId="43">
      <alignment horizontal="center"/>
      <protection/>
    </xf>
    <xf numFmtId="49" fontId="50" fillId="0" borderId="13">
      <alignment horizontal="center"/>
      <protection/>
    </xf>
    <xf numFmtId="0" fontId="51" fillId="0" borderId="38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23">
      <alignment horizontal="center" vertical="center"/>
      <protection/>
    </xf>
    <xf numFmtId="0" fontId="58" fillId="0" borderId="0">
      <alignment horizontal="center"/>
      <protection/>
    </xf>
    <xf numFmtId="0" fontId="51" fillId="0" borderId="38">
      <alignment/>
      <protection/>
    </xf>
    <xf numFmtId="0" fontId="51" fillId="0" borderId="0">
      <alignment/>
      <protection/>
    </xf>
    <xf numFmtId="49" fontId="50" fillId="0" borderId="12">
      <alignment horizontal="center" vertical="center"/>
      <protection/>
    </xf>
    <xf numFmtId="0" fontId="50" fillId="0" borderId="6">
      <alignment horizontal="center" vertical="center"/>
      <protection/>
    </xf>
    <xf numFmtId="0" fontId="57" fillId="0" borderId="1">
      <alignment/>
      <protection/>
    </xf>
    <xf numFmtId="0" fontId="57" fillId="0" borderId="13">
      <alignment/>
      <protection/>
    </xf>
    <xf numFmtId="0" fontId="50" fillId="0" borderId="10">
      <alignment horizontal="center" vertical="top" wrapText="1"/>
      <protection/>
    </xf>
    <xf numFmtId="0" fontId="50" fillId="0" borderId="10">
      <alignment horizontal="center"/>
      <protection/>
    </xf>
    <xf numFmtId="0" fontId="50" fillId="0" borderId="44">
      <alignment wrapText="1"/>
      <protection/>
    </xf>
    <xf numFmtId="0" fontId="50" fillId="0" borderId="45">
      <alignment horizontal="left" wrapText="1" indent="2"/>
      <protection/>
    </xf>
    <xf numFmtId="0" fontId="59" fillId="0" borderId="41">
      <alignment horizontal="center"/>
      <protection/>
    </xf>
    <xf numFmtId="0" fontId="50" fillId="0" borderId="46">
      <alignment horizontal="left" wrapText="1" indent="2"/>
      <protection/>
    </xf>
    <xf numFmtId="0" fontId="50" fillId="0" borderId="45">
      <alignment horizontal="left" wrapText="1" indent="3"/>
      <protection/>
    </xf>
    <xf numFmtId="0" fontId="50" fillId="0" borderId="46">
      <alignment horizontal="left" wrapText="1" indent="3"/>
      <protection/>
    </xf>
    <xf numFmtId="0" fontId="50" fillId="0" borderId="47">
      <alignment horizontal="left" wrapText="1" indent="2"/>
      <protection/>
    </xf>
    <xf numFmtId="0" fontId="50" fillId="20" borderId="48">
      <alignment wrapText="1"/>
      <protection/>
    </xf>
    <xf numFmtId="0" fontId="50" fillId="0" borderId="48">
      <alignment wrapText="1"/>
      <protection/>
    </xf>
    <xf numFmtId="0" fontId="50" fillId="0" borderId="49">
      <alignment horizontal="left" wrapText="1" indent="3"/>
      <protection/>
    </xf>
    <xf numFmtId="0" fontId="50" fillId="0" borderId="0">
      <alignment horizontal="left" wrapText="1" indent="3"/>
      <protection/>
    </xf>
    <xf numFmtId="0" fontId="50" fillId="0" borderId="1">
      <alignment wrapText="1"/>
      <protection/>
    </xf>
    <xf numFmtId="0" fontId="50" fillId="0" borderId="44">
      <alignment horizontal="left" wrapText="1" indent="2"/>
      <protection/>
    </xf>
    <xf numFmtId="0" fontId="58" fillId="0" borderId="0">
      <alignment horizontal="left"/>
      <protection/>
    </xf>
    <xf numFmtId="0" fontId="50" fillId="0" borderId="21">
      <alignment wrapText="1"/>
      <protection/>
    </xf>
    <xf numFmtId="0" fontId="50" fillId="0" borderId="44">
      <alignment horizontal="left" wrapText="1"/>
      <protection/>
    </xf>
    <xf numFmtId="0" fontId="50" fillId="0" borderId="48">
      <alignment horizontal="left" wrapText="1" indent="2"/>
      <protection/>
    </xf>
    <xf numFmtId="0" fontId="50" fillId="0" borderId="13">
      <alignment wrapText="1"/>
      <protection/>
    </xf>
    <xf numFmtId="0" fontId="50" fillId="0" borderId="0">
      <alignment wrapText="1"/>
      <protection/>
    </xf>
    <xf numFmtId="0" fontId="50" fillId="20" borderId="1">
      <alignment wrapText="1"/>
      <protection/>
    </xf>
    <xf numFmtId="0" fontId="50" fillId="0" borderId="1">
      <alignment horizontal="left" wrapText="1" indent="2"/>
      <protection/>
    </xf>
    <xf numFmtId="0" fontId="50" fillId="0" borderId="47">
      <alignment horizontal="left" wrapText="1" indent="3"/>
      <protection/>
    </xf>
    <xf numFmtId="0" fontId="50" fillId="0" borderId="45">
      <alignment horizontal="left" vertical="center" wrapText="1" indent="2"/>
      <protection/>
    </xf>
    <xf numFmtId="0" fontId="50" fillId="0" borderId="23">
      <alignment horizontal="left" wrapText="1" indent="2"/>
      <protection/>
    </xf>
    <xf numFmtId="0" fontId="52" fillId="0" borderId="0">
      <alignment horizontal="left"/>
      <protection/>
    </xf>
    <xf numFmtId="0" fontId="50" fillId="0" borderId="22">
      <alignment horizontal="left" wrapText="1" indent="3"/>
      <protection/>
    </xf>
    <xf numFmtId="0" fontId="50" fillId="0" borderId="44">
      <alignment horizontal="left" wrapText="1" indent="3"/>
      <protection/>
    </xf>
    <xf numFmtId="0" fontId="50" fillId="0" borderId="45">
      <alignment horizontal="left" vertical="center" wrapText="1" indent="3"/>
      <protection/>
    </xf>
    <xf numFmtId="0" fontId="50" fillId="0" borderId="46">
      <alignment horizontal="left" vertical="center" wrapText="1" indent="3"/>
      <protection/>
    </xf>
    <xf numFmtId="0" fontId="50" fillId="0" borderId="47">
      <alignment horizontal="left" vertical="center" wrapText="1" indent="3"/>
      <protection/>
    </xf>
    <xf numFmtId="0" fontId="50" fillId="0" borderId="48">
      <alignment horizontal="left" vertical="center" wrapText="1" indent="3"/>
      <protection/>
    </xf>
    <xf numFmtId="0" fontId="50" fillId="0" borderId="24">
      <alignment wrapText="1"/>
      <protection/>
    </xf>
    <xf numFmtId="0" fontId="50" fillId="0" borderId="6">
      <alignment wrapText="1"/>
      <protection/>
    </xf>
    <xf numFmtId="0" fontId="50" fillId="0" borderId="0">
      <alignment horizontal="center" wrapText="1"/>
      <protection/>
    </xf>
    <xf numFmtId="0" fontId="50" fillId="0" borderId="0">
      <alignment horizontal="center" vertical="top" wrapText="1"/>
      <protection/>
    </xf>
    <xf numFmtId="0" fontId="49" fillId="0" borderId="0">
      <alignment horizontal="left"/>
      <protection/>
    </xf>
    <xf numFmtId="0" fontId="50" fillId="0" borderId="0">
      <alignment horizontal="center"/>
      <protection/>
    </xf>
    <xf numFmtId="0" fontId="50" fillId="0" borderId="14">
      <alignment horizontal="center"/>
      <protection/>
    </xf>
    <xf numFmtId="49" fontId="50" fillId="0" borderId="9">
      <alignment horizontal="center"/>
      <protection/>
    </xf>
    <xf numFmtId="49" fontId="50" fillId="0" borderId="3">
      <alignment horizontal="center"/>
      <protection/>
    </xf>
    <xf numFmtId="49" fontId="50" fillId="0" borderId="2">
      <alignment horizontal="center"/>
      <protection/>
    </xf>
    <xf numFmtId="49" fontId="50" fillId="0" borderId="4">
      <alignment horizontal="center"/>
      <protection/>
    </xf>
    <xf numFmtId="49" fontId="50" fillId="20" borderId="4">
      <alignment horizontal="center"/>
      <protection/>
    </xf>
    <xf numFmtId="49" fontId="50" fillId="0" borderId="50">
      <alignment horizontal="center"/>
      <protection/>
    </xf>
    <xf numFmtId="49" fontId="50" fillId="0" borderId="5">
      <alignment horizontal="center"/>
      <protection/>
    </xf>
    <xf numFmtId="49" fontId="50" fillId="20" borderId="3">
      <alignment horizontal="center"/>
      <protection/>
    </xf>
    <xf numFmtId="0" fontId="49" fillId="0" borderId="0">
      <alignment horizontal="left"/>
      <protection/>
    </xf>
    <xf numFmtId="49" fontId="50" fillId="20" borderId="2">
      <alignment horizontal="center"/>
      <protection/>
    </xf>
    <xf numFmtId="49" fontId="50" fillId="20" borderId="9">
      <alignment horizontal="center"/>
      <protection/>
    </xf>
    <xf numFmtId="49" fontId="50" fillId="20" borderId="50">
      <alignment horizontal="center"/>
      <protection/>
    </xf>
    <xf numFmtId="0" fontId="50" fillId="0" borderId="1">
      <alignment horizontal="center"/>
      <protection/>
    </xf>
    <xf numFmtId="0" fontId="50" fillId="0" borderId="13">
      <alignment horizontal="center" vertical="top"/>
      <protection/>
    </xf>
    <xf numFmtId="0" fontId="60" fillId="0" borderId="0">
      <alignment/>
      <protection/>
    </xf>
    <xf numFmtId="0" fontId="50" fillId="0" borderId="0">
      <alignment horizontal="left" indent="2"/>
      <protection/>
    </xf>
    <xf numFmtId="0" fontId="50" fillId="0" borderId="0">
      <alignment horizontal="left" vertical="top" indent="2"/>
      <protection/>
    </xf>
    <xf numFmtId="0" fontId="50" fillId="0" borderId="0">
      <alignment horizontal="center"/>
      <protection/>
    </xf>
    <xf numFmtId="49" fontId="50" fillId="0" borderId="0">
      <alignment horizontal="center" wrapText="1"/>
      <protection/>
    </xf>
    <xf numFmtId="0" fontId="49" fillId="0" borderId="1">
      <alignment horizontal="left"/>
      <protection/>
    </xf>
    <xf numFmtId="49" fontId="51" fillId="0" borderId="0">
      <alignment/>
      <protection/>
    </xf>
    <xf numFmtId="0" fontId="55" fillId="0" borderId="1">
      <alignment/>
      <protection/>
    </xf>
    <xf numFmtId="0" fontId="50" fillId="0" borderId="10">
      <alignment horizontal="center" vertical="top" wrapText="1"/>
      <protection/>
    </xf>
    <xf numFmtId="0" fontId="50" fillId="0" borderId="14">
      <alignment horizontal="center" vertical="center"/>
      <protection/>
    </xf>
    <xf numFmtId="2" fontId="50" fillId="0" borderId="16">
      <alignment horizontal="right" shrinkToFit="1"/>
      <protection/>
    </xf>
    <xf numFmtId="2" fontId="55" fillId="0" borderId="7">
      <alignment/>
      <protection/>
    </xf>
    <xf numFmtId="2" fontId="50" fillId="0" borderId="8">
      <alignment horizontal="right" shrinkToFit="1"/>
      <protection/>
    </xf>
    <xf numFmtId="2" fontId="50" fillId="0" borderId="10">
      <alignment horizontal="right" shrinkToFit="1"/>
      <protection/>
    </xf>
    <xf numFmtId="2" fontId="50" fillId="0" borderId="7">
      <alignment horizontal="right" shrinkToFit="1"/>
      <protection/>
    </xf>
    <xf numFmtId="2" fontId="55" fillId="0" borderId="10">
      <alignment/>
      <protection/>
    </xf>
    <xf numFmtId="0" fontId="49" fillId="0" borderId="43">
      <alignment horizontal="center" vertical="top"/>
      <protection/>
    </xf>
    <xf numFmtId="2" fontId="55" fillId="20" borderId="10">
      <alignment/>
      <protection/>
    </xf>
    <xf numFmtId="2" fontId="55" fillId="0" borderId="8">
      <alignment/>
      <protection/>
    </xf>
    <xf numFmtId="2" fontId="50" fillId="0" borderId="51">
      <alignment horizontal="right" shrinkToFit="1"/>
      <protection/>
    </xf>
    <xf numFmtId="2" fontId="50" fillId="0" borderId="6">
      <alignment horizontal="right" shrinkToFit="1"/>
      <protection/>
    </xf>
    <xf numFmtId="2" fontId="50" fillId="0" borderId="0">
      <alignment horizontal="right" shrinkToFit="1"/>
      <protection/>
    </xf>
    <xf numFmtId="2" fontId="50" fillId="0" borderId="14">
      <alignment horizontal="right" shrinkToFit="1"/>
      <protection/>
    </xf>
    <xf numFmtId="0" fontId="55" fillId="20" borderId="1">
      <alignment/>
      <protection/>
    </xf>
    <xf numFmtId="2" fontId="57" fillId="0" borderId="7">
      <alignment/>
      <protection/>
    </xf>
    <xf numFmtId="2" fontId="55" fillId="20" borderId="7">
      <alignment/>
      <protection/>
    </xf>
    <xf numFmtId="2" fontId="55" fillId="20" borderId="8">
      <alignment/>
      <protection/>
    </xf>
    <xf numFmtId="0" fontId="49" fillId="0" borderId="43">
      <alignment horizontal="center" vertical="center"/>
      <protection/>
    </xf>
    <xf numFmtId="2" fontId="51" fillId="0" borderId="7">
      <alignment/>
      <protection/>
    </xf>
    <xf numFmtId="2" fontId="55" fillId="0" borderId="14">
      <alignment/>
      <protection/>
    </xf>
    <xf numFmtId="2" fontId="55" fillId="0" borderId="6">
      <alignment/>
      <protection/>
    </xf>
    <xf numFmtId="2" fontId="55" fillId="0" borderId="0">
      <alignment/>
      <protection/>
    </xf>
    <xf numFmtId="2" fontId="61" fillId="0" borderId="6">
      <alignment/>
      <protection/>
    </xf>
    <xf numFmtId="49" fontId="50" fillId="0" borderId="0">
      <alignment/>
      <protection/>
    </xf>
    <xf numFmtId="0" fontId="55" fillId="0" borderId="0">
      <alignment/>
      <protection/>
    </xf>
    <xf numFmtId="0" fontId="50" fillId="0" borderId="1">
      <alignment/>
      <protection/>
    </xf>
    <xf numFmtId="2" fontId="50" fillId="0" borderId="7">
      <alignment/>
      <protection/>
    </xf>
    <xf numFmtId="2" fontId="50" fillId="0" borderId="10">
      <alignment/>
      <protection/>
    </xf>
    <xf numFmtId="0" fontId="62" fillId="0" borderId="13">
      <alignment horizontal="center" wrapText="1"/>
      <protection/>
    </xf>
    <xf numFmtId="2" fontId="50" fillId="20" borderId="10">
      <alignment/>
      <protection/>
    </xf>
    <xf numFmtId="2" fontId="50" fillId="0" borderId="8">
      <alignment/>
      <protection/>
    </xf>
    <xf numFmtId="0" fontId="50" fillId="20" borderId="1">
      <alignment/>
      <protection/>
    </xf>
    <xf numFmtId="2" fontId="50" fillId="20" borderId="7">
      <alignment/>
      <protection/>
    </xf>
    <xf numFmtId="2" fontId="50" fillId="20" borderId="8">
      <alignment/>
      <protection/>
    </xf>
    <xf numFmtId="2" fontId="50" fillId="0" borderId="14">
      <alignment/>
      <protection/>
    </xf>
    <xf numFmtId="2" fontId="50" fillId="0" borderId="6">
      <alignment/>
      <protection/>
    </xf>
    <xf numFmtId="2" fontId="50" fillId="0" borderId="0">
      <alignment/>
      <protection/>
    </xf>
    <xf numFmtId="0" fontId="50" fillId="0" borderId="13">
      <alignment horizontal="center" vertical="top"/>
      <protection/>
    </xf>
    <xf numFmtId="49" fontId="50" fillId="0" borderId="13">
      <alignment horizontal="center"/>
      <protection/>
    </xf>
    <xf numFmtId="0" fontId="49" fillId="0" borderId="52">
      <alignment wrapText="1"/>
      <protection/>
    </xf>
    <xf numFmtId="49" fontId="50" fillId="0" borderId="0">
      <alignment horizontal="center" vertical="center"/>
      <protection/>
    </xf>
    <xf numFmtId="0" fontId="50" fillId="0" borderId="0">
      <alignment horizontal="right"/>
      <protection/>
    </xf>
    <xf numFmtId="0" fontId="50" fillId="0" borderId="1">
      <alignment horizontal="left"/>
      <protection/>
    </xf>
    <xf numFmtId="0" fontId="50" fillId="0" borderId="13">
      <alignment horizontal="center"/>
      <protection/>
    </xf>
    <xf numFmtId="0" fontId="50" fillId="0" borderId="0">
      <alignment horizontal="center" vertical="top"/>
      <protection/>
    </xf>
    <xf numFmtId="0" fontId="50" fillId="0" borderId="1">
      <alignment horizontal="center"/>
      <protection/>
    </xf>
    <xf numFmtId="49" fontId="50" fillId="0" borderId="13">
      <alignment horizontal="center" vertical="top"/>
      <protection/>
    </xf>
    <xf numFmtId="0" fontId="50" fillId="0" borderId="18">
      <alignment horizontal="center" vertical="top" wrapText="1"/>
      <protection/>
    </xf>
    <xf numFmtId="0" fontId="50" fillId="0" borderId="18">
      <alignment horizontal="center" vertical="top" wrapText="1"/>
      <protection/>
    </xf>
    <xf numFmtId="0" fontId="50" fillId="0" borderId="26">
      <alignment horizontal="center" vertical="center"/>
      <protection/>
    </xf>
    <xf numFmtId="0" fontId="49" fillId="0" borderId="49">
      <alignment horizontal="left" wrapText="1" indent="2"/>
      <protection/>
    </xf>
    <xf numFmtId="2" fontId="50" fillId="0" borderId="32">
      <alignment horizontal="right" shrinkToFit="1"/>
      <protection/>
    </xf>
    <xf numFmtId="2" fontId="50" fillId="0" borderId="29">
      <alignment/>
      <protection/>
    </xf>
    <xf numFmtId="2" fontId="50" fillId="0" borderId="28">
      <alignment horizontal="right" shrinkToFit="1"/>
      <protection/>
    </xf>
    <xf numFmtId="2" fontId="50" fillId="0" borderId="30">
      <alignment horizontal="right" shrinkToFit="1"/>
      <protection/>
    </xf>
    <xf numFmtId="2" fontId="50" fillId="0" borderId="29">
      <alignment horizontal="right" shrinkToFit="1"/>
      <protection/>
    </xf>
    <xf numFmtId="2" fontId="50" fillId="0" borderId="30">
      <alignment/>
      <protection/>
    </xf>
    <xf numFmtId="2" fontId="50" fillId="20" borderId="30">
      <alignment/>
      <protection/>
    </xf>
    <xf numFmtId="2" fontId="50" fillId="0" borderId="28">
      <alignment/>
      <protection/>
    </xf>
    <xf numFmtId="2" fontId="50" fillId="0" borderId="53">
      <alignment horizontal="right" shrinkToFit="1"/>
      <protection/>
    </xf>
    <xf numFmtId="0" fontId="50" fillId="0" borderId="26">
      <alignment horizontal="center"/>
      <protection/>
    </xf>
    <xf numFmtId="0" fontId="49" fillId="0" borderId="52">
      <alignment horizontal="left" wrapText="1" indent="2"/>
      <protection/>
    </xf>
    <xf numFmtId="2" fontId="50" fillId="0" borderId="31">
      <alignment horizontal="right" shrinkToFit="1"/>
      <protection/>
    </xf>
    <xf numFmtId="2" fontId="50" fillId="20" borderId="29">
      <alignment/>
      <protection/>
    </xf>
    <xf numFmtId="2" fontId="50" fillId="20" borderId="28">
      <alignment/>
      <protection/>
    </xf>
    <xf numFmtId="2" fontId="50" fillId="0" borderId="31">
      <alignment/>
      <protection/>
    </xf>
    <xf numFmtId="0" fontId="57" fillId="0" borderId="35">
      <alignment/>
      <protection/>
    </xf>
    <xf numFmtId="0" fontId="57" fillId="0" borderId="34">
      <alignment/>
      <protection/>
    </xf>
    <xf numFmtId="0" fontId="49" fillId="0" borderId="54">
      <alignment horizontal="left" wrapText="1" indent="2"/>
      <protection/>
    </xf>
    <xf numFmtId="0" fontId="49" fillId="0" borderId="54">
      <alignment horizontal="left" wrapText="1"/>
      <protection/>
    </xf>
    <xf numFmtId="0" fontId="49" fillId="0" borderId="54">
      <alignment wrapText="1"/>
      <protection/>
    </xf>
    <xf numFmtId="0" fontId="63" fillId="0" borderId="0">
      <alignment horizontal="left" wrapText="1" indent="3"/>
      <protection/>
    </xf>
    <xf numFmtId="0" fontId="49" fillId="0" borderId="1">
      <alignment horizontal="left" wrapText="1" indent="4"/>
      <protection/>
    </xf>
    <xf numFmtId="0" fontId="49" fillId="0" borderId="12">
      <alignment horizontal="center" vertical="top"/>
      <protection/>
    </xf>
    <xf numFmtId="0" fontId="49" fillId="0" borderId="12">
      <alignment horizontal="center" vertical="center"/>
      <protection/>
    </xf>
    <xf numFmtId="0" fontId="49" fillId="0" borderId="55">
      <alignment horizontal="left" wrapText="1"/>
      <protection/>
    </xf>
    <xf numFmtId="0" fontId="49" fillId="0" borderId="49">
      <alignment horizontal="left" wrapText="1" indent="4"/>
      <protection/>
    </xf>
    <xf numFmtId="0" fontId="49" fillId="0" borderId="52">
      <alignment horizontal="left" wrapText="1" indent="4"/>
      <protection/>
    </xf>
    <xf numFmtId="0" fontId="49" fillId="0" borderId="54">
      <alignment horizontal="left" wrapText="1" indent="4"/>
      <protection/>
    </xf>
    <xf numFmtId="0" fontId="49" fillId="0" borderId="56">
      <alignment horizontal="left" wrapText="1"/>
      <protection/>
    </xf>
    <xf numFmtId="0" fontId="62" fillId="0" borderId="36">
      <alignment horizontal="left" wrapText="1"/>
      <protection/>
    </xf>
    <xf numFmtId="0" fontId="62" fillId="0" borderId="6">
      <alignment horizontal="center" wrapText="1"/>
      <protection/>
    </xf>
    <xf numFmtId="0" fontId="49" fillId="0" borderId="52">
      <alignment horizontal="left" wrapText="1"/>
      <protection/>
    </xf>
    <xf numFmtId="0" fontId="49" fillId="0" borderId="49">
      <alignment horizontal="left" wrapText="1"/>
      <protection/>
    </xf>
    <xf numFmtId="0" fontId="62" fillId="0" borderId="57">
      <alignment horizontal="left" wrapText="1"/>
      <protection/>
    </xf>
    <xf numFmtId="0" fontId="62" fillId="0" borderId="6">
      <alignment horizontal="left" wrapText="1"/>
      <protection/>
    </xf>
    <xf numFmtId="0" fontId="49" fillId="0" borderId="1">
      <alignment horizontal="left" wrapText="1"/>
      <protection/>
    </xf>
    <xf numFmtId="0" fontId="62" fillId="0" borderId="58">
      <alignment horizontal="left" wrapText="1"/>
      <protection/>
    </xf>
    <xf numFmtId="0" fontId="49" fillId="0" borderId="49">
      <alignment horizontal="left" wrapText="1" indent="3"/>
      <protection/>
    </xf>
    <xf numFmtId="0" fontId="49" fillId="0" borderId="52">
      <alignment horizontal="left" wrapText="1" indent="3"/>
      <protection/>
    </xf>
    <xf numFmtId="0" fontId="49" fillId="0" borderId="54">
      <alignment horizontal="left" wrapText="1" indent="3"/>
      <protection/>
    </xf>
    <xf numFmtId="0" fontId="49" fillId="0" borderId="58">
      <alignment horizontal="left" wrapText="1" indent="3"/>
      <protection/>
    </xf>
    <xf numFmtId="0" fontId="49" fillId="0" borderId="6">
      <alignment horizontal="left"/>
      <protection/>
    </xf>
    <xf numFmtId="0" fontId="52" fillId="0" borderId="0">
      <alignment/>
      <protection/>
    </xf>
    <xf numFmtId="0" fontId="54" fillId="0" borderId="0">
      <alignment/>
      <protection/>
    </xf>
    <xf numFmtId="0" fontId="49" fillId="0" borderId="7">
      <alignment vertical="top"/>
      <protection/>
    </xf>
    <xf numFmtId="0" fontId="49" fillId="0" borderId="59">
      <alignment vertical="top"/>
      <protection/>
    </xf>
    <xf numFmtId="0" fontId="49" fillId="0" borderId="59">
      <alignment horizontal="center" vertical="top"/>
      <protection/>
    </xf>
    <xf numFmtId="0" fontId="49" fillId="0" borderId="8">
      <alignment vertical="top"/>
      <protection/>
    </xf>
    <xf numFmtId="0" fontId="49" fillId="0" borderId="7">
      <alignment horizontal="center" vertical="center"/>
      <protection/>
    </xf>
    <xf numFmtId="49" fontId="62" fillId="0" borderId="19">
      <alignment horizontal="center" shrinkToFit="1"/>
      <protection/>
    </xf>
    <xf numFmtId="49" fontId="49" fillId="0" borderId="60">
      <alignment horizontal="center" shrinkToFit="1"/>
      <protection/>
    </xf>
    <xf numFmtId="49" fontId="49" fillId="0" borderId="61">
      <alignment horizontal="center" shrinkToFit="1"/>
      <protection/>
    </xf>
    <xf numFmtId="49" fontId="49" fillId="0" borderId="62">
      <alignment horizontal="center" shrinkToFit="1"/>
      <protection/>
    </xf>
    <xf numFmtId="49" fontId="49" fillId="0" borderId="63">
      <alignment horizontal="center" shrinkToFit="1"/>
      <protection/>
    </xf>
    <xf numFmtId="49" fontId="49" fillId="0" borderId="6">
      <alignment horizontal="center" shrinkToFit="1"/>
      <protection/>
    </xf>
    <xf numFmtId="49" fontId="49" fillId="0" borderId="0">
      <alignment horizontal="center" shrinkToFit="1"/>
      <protection/>
    </xf>
    <xf numFmtId="49" fontId="49" fillId="0" borderId="1">
      <alignment horizontal="left" shrinkToFit="1"/>
      <protection/>
    </xf>
    <xf numFmtId="49" fontId="49" fillId="0" borderId="40">
      <alignment vertical="top" shrinkToFit="1"/>
      <protection/>
    </xf>
    <xf numFmtId="49" fontId="49" fillId="0" borderId="41">
      <alignment vertical="top" shrinkToFit="1"/>
      <protection/>
    </xf>
    <xf numFmtId="49" fontId="49" fillId="0" borderId="41">
      <alignment horizontal="center" vertical="top" shrinkToFit="1"/>
      <protection/>
    </xf>
    <xf numFmtId="49" fontId="49" fillId="0" borderId="42">
      <alignment vertical="top" shrinkToFit="1"/>
      <protection/>
    </xf>
    <xf numFmtId="49" fontId="49" fillId="0" borderId="40">
      <alignment horizontal="center" vertical="center" shrinkToFit="1"/>
      <protection/>
    </xf>
    <xf numFmtId="49" fontId="49" fillId="0" borderId="40">
      <alignment horizontal="center" vertical="top" shrinkToFit="1"/>
      <protection/>
    </xf>
    <xf numFmtId="49" fontId="52" fillId="0" borderId="41">
      <alignment horizontal="center" vertical="top" shrinkToFit="1"/>
      <protection/>
    </xf>
    <xf numFmtId="49" fontId="52" fillId="0" borderId="42">
      <alignment horizontal="center" vertical="top" shrinkToFit="1"/>
      <protection/>
    </xf>
    <xf numFmtId="49" fontId="49" fillId="0" borderId="64">
      <alignment horizontal="center" shrinkToFit="1"/>
      <protection/>
    </xf>
    <xf numFmtId="49" fontId="49" fillId="0" borderId="65">
      <alignment horizontal="center" shrinkToFit="1"/>
      <protection/>
    </xf>
    <xf numFmtId="49" fontId="49" fillId="0" borderId="0">
      <alignment horizontal="left" shrinkToFit="1"/>
      <protection/>
    </xf>
    <xf numFmtId="49" fontId="49" fillId="0" borderId="66">
      <alignment horizontal="center" vertical="center" shrinkToFit="1"/>
      <protection/>
    </xf>
    <xf numFmtId="49" fontId="49" fillId="0" borderId="67">
      <alignment horizontal="center" shrinkToFit="1"/>
      <protection/>
    </xf>
    <xf numFmtId="0" fontId="49" fillId="0" borderId="0">
      <alignment horizontal="center"/>
      <protection/>
    </xf>
    <xf numFmtId="0" fontId="49" fillId="0" borderId="0">
      <alignment/>
      <protection/>
    </xf>
    <xf numFmtId="49" fontId="49" fillId="0" borderId="0">
      <alignment/>
      <protection/>
    </xf>
    <xf numFmtId="49" fontId="49" fillId="0" borderId="1">
      <alignment horizontal="left" wrapText="1"/>
      <protection/>
    </xf>
    <xf numFmtId="49" fontId="49" fillId="0" borderId="12">
      <alignment/>
      <protection/>
    </xf>
    <xf numFmtId="49" fontId="49" fillId="0" borderId="12">
      <alignment horizontal="left" wrapText="1"/>
      <protection/>
    </xf>
    <xf numFmtId="49" fontId="49" fillId="0" borderId="13">
      <alignment/>
      <protection/>
    </xf>
    <xf numFmtId="49" fontId="49" fillId="0" borderId="1">
      <alignment/>
      <protection/>
    </xf>
    <xf numFmtId="49" fontId="49" fillId="0" borderId="1">
      <alignment/>
      <protection/>
    </xf>
    <xf numFmtId="0" fontId="49" fillId="0" borderId="10">
      <alignment horizontal="center" vertical="top" wrapText="1"/>
      <protection/>
    </xf>
    <xf numFmtId="49" fontId="49" fillId="0" borderId="14">
      <alignment horizontal="center" vertical="center"/>
      <protection/>
    </xf>
    <xf numFmtId="49" fontId="49" fillId="0" borderId="68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64" fillId="28" borderId="69" applyNumberFormat="0" applyAlignment="0" applyProtection="0"/>
    <xf numFmtId="0" fontId="65" fillId="29" borderId="70" applyNumberFormat="0" applyAlignment="0" applyProtection="0"/>
    <xf numFmtId="0" fontId="66" fillId="29" borderId="6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1" applyNumberFormat="0" applyFill="0" applyAlignment="0" applyProtection="0"/>
    <xf numFmtId="0" fontId="68" fillId="0" borderId="72" applyNumberFormat="0" applyFill="0" applyAlignment="0" applyProtection="0"/>
    <xf numFmtId="0" fontId="69" fillId="0" borderId="7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74" applyNumberFormat="0" applyFill="0" applyAlignment="0" applyProtection="0"/>
    <xf numFmtId="0" fontId="71" fillId="30" borderId="75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3" borderId="76" applyNumberFormat="0" applyFont="0" applyAlignment="0" applyProtection="0"/>
    <xf numFmtId="9" fontId="0" fillId="0" borderId="0" applyFont="0" applyFill="0" applyBorder="0" applyAlignment="0" applyProtection="0"/>
    <xf numFmtId="0" fontId="76" fillId="0" borderId="77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 wrapText="1" indent="2"/>
    </xf>
    <xf numFmtId="0" fontId="1" fillId="0" borderId="79" xfId="0" applyFont="1" applyBorder="1" applyAlignment="1">
      <alignment horizontal="left" vertical="center" wrapText="1" indent="4"/>
    </xf>
    <xf numFmtId="0" fontId="1" fillId="0" borderId="79" xfId="0" applyFont="1" applyBorder="1" applyAlignment="1">
      <alignment horizontal="left" vertical="center" wrapText="1" indent="3"/>
    </xf>
    <xf numFmtId="0" fontId="1" fillId="0" borderId="79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7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8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9" fillId="0" borderId="80" xfId="0" applyFont="1" applyBorder="1" applyAlignment="1">
      <alignment horizontal="center" vertical="center" wrapText="1"/>
    </xf>
    <xf numFmtId="49" fontId="79" fillId="0" borderId="81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49" fontId="79" fillId="0" borderId="8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49" fontId="7" fillId="0" borderId="8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0" fontId="80" fillId="0" borderId="80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8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4" fillId="0" borderId="8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84" xfId="0" applyNumberFormat="1" applyFont="1" applyFill="1" applyBorder="1" applyAlignment="1">
      <alignment horizontal="left"/>
    </xf>
    <xf numFmtId="49" fontId="1" fillId="0" borderId="8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8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5" fillId="0" borderId="80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49" fontId="5" fillId="0" borderId="84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84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0" xfId="0" applyFont="1" applyAlignment="1">
      <alignment horizontal="center" vertical="top" wrapText="1"/>
    </xf>
    <xf numFmtId="0" fontId="1" fillId="0" borderId="78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left" vertical="center" wrapText="1" indent="2"/>
    </xf>
    <xf numFmtId="0" fontId="1" fillId="0" borderId="89" xfId="0" applyFont="1" applyBorder="1" applyAlignment="1">
      <alignment horizontal="left" vertical="center" wrapText="1" indent="2"/>
    </xf>
    <xf numFmtId="0" fontId="1" fillId="0" borderId="7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84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2" fontId="1" fillId="0" borderId="80" xfId="0" applyNumberFormat="1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2" fontId="1" fillId="0" borderId="78" xfId="0" applyNumberFormat="1" applyFont="1" applyFill="1" applyBorder="1" applyAlignment="1">
      <alignment horizontal="center" vertical="center"/>
    </xf>
    <xf numFmtId="2" fontId="1" fillId="0" borderId="86" xfId="0" applyNumberFormat="1" applyFont="1" applyFill="1" applyBorder="1" applyAlignment="1">
      <alignment horizontal="center" vertical="center"/>
    </xf>
    <xf numFmtId="2" fontId="1" fillId="0" borderId="87" xfId="0" applyNumberFormat="1" applyFont="1" applyFill="1" applyBorder="1" applyAlignment="1">
      <alignment horizontal="center" vertical="center"/>
    </xf>
    <xf numFmtId="2" fontId="7" fillId="0" borderId="85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2" fontId="7" fillId="0" borderId="85" xfId="0" applyNumberFormat="1" applyFont="1" applyFill="1" applyBorder="1" applyAlignment="1">
      <alignment horizontal="center" vertical="center"/>
    </xf>
    <xf numFmtId="2" fontId="7" fillId="2" borderId="85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6" xfId="0" applyFont="1" applyBorder="1" applyAlignment="1">
      <alignment horizontal="left" vertical="center" wrapText="1"/>
    </xf>
    <xf numFmtId="0" fontId="7" fillId="0" borderId="87" xfId="0" applyFont="1" applyBorder="1" applyAlignment="1">
      <alignment horizontal="left" vertical="center" wrapText="1"/>
    </xf>
    <xf numFmtId="49" fontId="7" fillId="2" borderId="78" xfId="0" applyNumberFormat="1" applyFont="1" applyFill="1" applyBorder="1" applyAlignment="1">
      <alignment horizontal="center" vertical="center"/>
    </xf>
    <xf numFmtId="49" fontId="7" fillId="2" borderId="86" xfId="0" applyNumberFormat="1" applyFont="1" applyFill="1" applyBorder="1" applyAlignment="1">
      <alignment horizontal="center" vertical="center"/>
    </xf>
    <xf numFmtId="49" fontId="7" fillId="2" borderId="87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2" fontId="79" fillId="0" borderId="78" xfId="0" applyNumberFormat="1" applyFont="1" applyFill="1" applyBorder="1" applyAlignment="1">
      <alignment horizontal="center" vertical="center"/>
    </xf>
    <xf numFmtId="2" fontId="79" fillId="0" borderId="86" xfId="0" applyNumberFormat="1" applyFont="1" applyFill="1" applyBorder="1" applyAlignment="1">
      <alignment horizontal="center" vertical="center"/>
    </xf>
    <xf numFmtId="2" fontId="79" fillId="0" borderId="87" xfId="0" applyNumberFormat="1" applyFont="1" applyFill="1" applyBorder="1" applyAlignment="1">
      <alignment horizontal="center" vertical="center"/>
    </xf>
    <xf numFmtId="2" fontId="8" fillId="35" borderId="85" xfId="0" applyNumberFormat="1" applyFont="1" applyFill="1" applyBorder="1" applyAlignment="1">
      <alignment horizontal="center" vertical="center"/>
    </xf>
    <xf numFmtId="0" fontId="8" fillId="35" borderId="85" xfId="0" applyFont="1" applyFill="1" applyBorder="1" applyAlignment="1">
      <alignment horizontal="center" vertical="center"/>
    </xf>
    <xf numFmtId="2" fontId="79" fillId="0" borderId="85" xfId="0" applyNumberFormat="1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top" wrapText="1"/>
    </xf>
    <xf numFmtId="0" fontId="7" fillId="0" borderId="84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top" wrapText="1"/>
    </xf>
    <xf numFmtId="2" fontId="8" fillId="35" borderId="78" xfId="0" applyNumberFormat="1" applyFont="1" applyFill="1" applyBorder="1" applyAlignment="1">
      <alignment horizontal="center" vertical="center"/>
    </xf>
    <xf numFmtId="2" fontId="8" fillId="35" borderId="86" xfId="0" applyNumberFormat="1" applyFont="1" applyFill="1" applyBorder="1" applyAlignment="1">
      <alignment horizontal="center" vertical="center"/>
    </xf>
    <xf numFmtId="2" fontId="8" fillId="35" borderId="87" xfId="0" applyNumberFormat="1" applyFont="1" applyFill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2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83" xfId="0" applyNumberFormat="1" applyFont="1" applyBorder="1" applyAlignment="1">
      <alignment horizontal="center" vertical="center"/>
    </xf>
    <xf numFmtId="49" fontId="1" fillId="0" borderId="88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 wrapText="1"/>
    </xf>
    <xf numFmtId="49" fontId="7" fillId="0" borderId="79" xfId="0" applyNumberFormat="1" applyFont="1" applyBorder="1" applyAlignment="1">
      <alignment horizontal="center"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89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0" fontId="1" fillId="2" borderId="80" xfId="0" applyFont="1" applyFill="1" applyBorder="1" applyAlignment="1">
      <alignment horizontal="left"/>
    </xf>
    <xf numFmtId="0" fontId="1" fillId="2" borderId="83" xfId="0" applyFont="1" applyFill="1" applyBorder="1" applyAlignment="1">
      <alignment horizontal="left"/>
    </xf>
    <xf numFmtId="0" fontId="1" fillId="2" borderId="88" xfId="0" applyFont="1" applyFill="1" applyBorder="1" applyAlignment="1">
      <alignment horizontal="left"/>
    </xf>
    <xf numFmtId="0" fontId="8" fillId="0" borderId="86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left" vertical="center" wrapText="1"/>
    </xf>
    <xf numFmtId="0" fontId="8" fillId="2" borderId="86" xfId="0" applyFont="1" applyFill="1" applyBorder="1" applyAlignment="1">
      <alignment horizontal="left" vertical="center" wrapText="1"/>
    </xf>
    <xf numFmtId="0" fontId="8" fillId="2" borderId="87" xfId="0" applyFont="1" applyFill="1" applyBorder="1" applyAlignment="1">
      <alignment horizontal="left" vertical="center" wrapText="1"/>
    </xf>
    <xf numFmtId="49" fontId="7" fillId="2" borderId="85" xfId="0" applyNumberFormat="1" applyFont="1" applyFill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49" fontId="8" fillId="0" borderId="85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2" fontId="79" fillId="0" borderId="78" xfId="0" applyNumberFormat="1" applyFont="1" applyBorder="1" applyAlignment="1">
      <alignment horizontal="center" vertical="center"/>
    </xf>
    <xf numFmtId="2" fontId="79" fillId="0" borderId="86" xfId="0" applyNumberFormat="1" applyFont="1" applyBorder="1" applyAlignment="1">
      <alignment horizontal="center" vertical="center"/>
    </xf>
    <xf numFmtId="2" fontId="79" fillId="0" borderId="87" xfId="0" applyNumberFormat="1" applyFont="1" applyBorder="1" applyAlignment="1">
      <alignment horizontal="center" vertical="center"/>
    </xf>
    <xf numFmtId="0" fontId="79" fillId="0" borderId="78" xfId="0" applyFont="1" applyBorder="1" applyAlignment="1">
      <alignment horizontal="center" vertical="center"/>
    </xf>
    <xf numFmtId="0" fontId="79" fillId="0" borderId="86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 vertical="center"/>
    </xf>
    <xf numFmtId="0" fontId="1" fillId="0" borderId="83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2" fontId="7" fillId="0" borderId="78" xfId="0" applyNumberFormat="1" applyFont="1" applyFill="1" applyBorder="1" applyAlignment="1">
      <alignment horizontal="center" vertical="center"/>
    </xf>
    <xf numFmtId="2" fontId="7" fillId="0" borderId="86" xfId="0" applyNumberFormat="1" applyFont="1" applyFill="1" applyBorder="1" applyAlignment="1">
      <alignment horizontal="center" vertical="center"/>
    </xf>
    <xf numFmtId="2" fontId="7" fillId="0" borderId="87" xfId="0" applyNumberFormat="1" applyFont="1" applyFill="1" applyBorder="1" applyAlignment="1">
      <alignment horizontal="center" vertical="center"/>
    </xf>
    <xf numFmtId="2" fontId="7" fillId="0" borderId="78" xfId="0" applyNumberFormat="1" applyFont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2" fontId="7" fillId="0" borderId="87" xfId="0" applyNumberFormat="1" applyFont="1" applyBorder="1" applyAlignment="1">
      <alignment horizontal="center" vertical="center"/>
    </xf>
    <xf numFmtId="49" fontId="80" fillId="0" borderId="81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9" fontId="80" fillId="0" borderId="82" xfId="0" applyNumberFormat="1" applyFont="1" applyBorder="1" applyAlignment="1">
      <alignment horizontal="center" vertical="center"/>
    </xf>
    <xf numFmtId="2" fontId="81" fillId="2" borderId="85" xfId="0" applyNumberFormat="1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83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2" fontId="79" fillId="0" borderId="85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7" fillId="36" borderId="85" xfId="0" applyFont="1" applyFill="1" applyBorder="1" applyAlignment="1">
      <alignment horizontal="center" vertical="center"/>
    </xf>
    <xf numFmtId="49" fontId="8" fillId="35" borderId="78" xfId="0" applyNumberFormat="1" applyFont="1" applyFill="1" applyBorder="1" applyAlignment="1">
      <alignment horizontal="center" vertical="center"/>
    </xf>
    <xf numFmtId="49" fontId="8" fillId="35" borderId="86" xfId="0" applyNumberFormat="1" applyFont="1" applyFill="1" applyBorder="1" applyAlignment="1">
      <alignment horizontal="center" vertical="center"/>
    </xf>
    <xf numFmtId="49" fontId="8" fillId="35" borderId="87" xfId="0" applyNumberFormat="1" applyFont="1" applyFill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49" fontId="7" fillId="2" borderId="80" xfId="0" applyNumberFormat="1" applyFont="1" applyFill="1" applyBorder="1" applyAlignment="1">
      <alignment horizontal="center" vertical="center"/>
    </xf>
    <xf numFmtId="49" fontId="7" fillId="2" borderId="83" xfId="0" applyNumberFormat="1" applyFont="1" applyFill="1" applyBorder="1" applyAlignment="1">
      <alignment horizontal="center" vertical="center"/>
    </xf>
    <xf numFmtId="49" fontId="7" fillId="2" borderId="88" xfId="0" applyNumberFormat="1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left" vertical="center" wrapText="1"/>
    </xf>
    <xf numFmtId="0" fontId="7" fillId="2" borderId="87" xfId="0" applyFont="1" applyFill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0" fontId="1" fillId="2" borderId="86" xfId="0" applyFont="1" applyFill="1" applyBorder="1" applyAlignment="1">
      <alignment horizontal="left" vertical="center" wrapText="1"/>
    </xf>
    <xf numFmtId="0" fontId="1" fillId="2" borderId="87" xfId="0" applyFont="1" applyFill="1" applyBorder="1" applyAlignment="1">
      <alignment horizontal="left" vertical="center" wrapText="1"/>
    </xf>
    <xf numFmtId="0" fontId="8" fillId="35" borderId="86" xfId="0" applyFont="1" applyFill="1" applyBorder="1" applyAlignment="1">
      <alignment horizontal="left" vertical="center" wrapText="1"/>
    </xf>
    <xf numFmtId="0" fontId="8" fillId="35" borderId="87" xfId="0" applyFont="1" applyFill="1" applyBorder="1" applyAlignment="1">
      <alignment horizontal="left" vertical="center" wrapText="1"/>
    </xf>
    <xf numFmtId="49" fontId="8" fillId="35" borderId="85" xfId="0" applyNumberFormat="1" applyFont="1" applyFill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 wrapText="1"/>
    </xf>
    <xf numFmtId="49" fontId="7" fillId="0" borderId="87" xfId="0" applyNumberFormat="1" applyFont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left" vertical="center" wrapText="1"/>
    </xf>
    <xf numFmtId="0" fontId="7" fillId="2" borderId="88" xfId="0" applyFont="1" applyFill="1" applyBorder="1" applyAlignment="1">
      <alignment horizontal="left" vertical="center" wrapText="1"/>
    </xf>
    <xf numFmtId="0" fontId="7" fillId="36" borderId="78" xfId="0" applyFont="1" applyFill="1" applyBorder="1" applyAlignment="1">
      <alignment horizontal="left" vertical="center" wrapText="1"/>
    </xf>
    <xf numFmtId="0" fontId="7" fillId="36" borderId="86" xfId="0" applyFont="1" applyFill="1" applyBorder="1" applyAlignment="1">
      <alignment horizontal="left" vertical="center" wrapText="1"/>
    </xf>
    <xf numFmtId="0" fontId="7" fillId="36" borderId="87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79" fillId="0" borderId="85" xfId="0" applyFont="1" applyBorder="1" applyAlignment="1">
      <alignment horizontal="center" vertical="center"/>
    </xf>
    <xf numFmtId="0" fontId="1" fillId="0" borderId="78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49" fontId="1" fillId="0" borderId="86" xfId="0" applyNumberFormat="1" applyFont="1" applyBorder="1" applyAlignment="1">
      <alignment horizontal="left"/>
    </xf>
    <xf numFmtId="0" fontId="1" fillId="0" borderId="80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1" fillId="0" borderId="83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2" fontId="1" fillId="0" borderId="85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0" fontId="1" fillId="0" borderId="88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top" wrapText="1"/>
    </xf>
    <xf numFmtId="49" fontId="1" fillId="0" borderId="78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49" fontId="1" fillId="0" borderId="85" xfId="0" applyNumberFormat="1" applyFont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83" xfId="0" applyFont="1" applyBorder="1" applyAlignment="1">
      <alignment/>
    </xf>
    <xf numFmtId="0" fontId="1" fillId="0" borderId="86" xfId="0" applyFont="1" applyBorder="1" applyAlignment="1">
      <alignment horizontal="left" vertical="top" wrapText="1"/>
    </xf>
    <xf numFmtId="0" fontId="1" fillId="0" borderId="87" xfId="0" applyFont="1" applyBorder="1" applyAlignment="1">
      <alignment horizontal="left" vertical="top" wrapText="1"/>
    </xf>
    <xf numFmtId="49" fontId="1" fillId="0" borderId="78" xfId="0" applyNumberFormat="1" applyFont="1" applyBorder="1" applyAlignment="1">
      <alignment horizontal="center" vertical="top"/>
    </xf>
    <xf numFmtId="49" fontId="1" fillId="0" borderId="86" xfId="0" applyNumberFormat="1" applyFont="1" applyBorder="1" applyAlignment="1">
      <alignment horizontal="center" vertical="top"/>
    </xf>
    <xf numFmtId="49" fontId="1" fillId="0" borderId="87" xfId="0" applyNumberFormat="1" applyFont="1" applyBorder="1" applyAlignment="1">
      <alignment horizontal="center" vertical="top"/>
    </xf>
    <xf numFmtId="0" fontId="1" fillId="0" borderId="85" xfId="0" applyNumberFormat="1" applyFont="1" applyBorder="1" applyAlignment="1">
      <alignment horizontal="center" vertical="top"/>
    </xf>
    <xf numFmtId="2" fontId="1" fillId="0" borderId="85" xfId="0" applyNumberFormat="1" applyFont="1" applyBorder="1" applyAlignment="1">
      <alignment horizontal="center" vertical="top"/>
    </xf>
    <xf numFmtId="0" fontId="1" fillId="0" borderId="78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80" fillId="0" borderId="85" xfId="0" applyNumberFormat="1" applyFont="1" applyBorder="1" applyAlignment="1">
      <alignment horizontal="center" vertical="top"/>
    </xf>
    <xf numFmtId="0" fontId="1" fillId="0" borderId="84" xfId="0" applyFont="1" applyBorder="1" applyAlignment="1">
      <alignment horizontal="center"/>
    </xf>
    <xf numFmtId="0" fontId="2" fillId="0" borderId="83" xfId="0" applyFont="1" applyBorder="1" applyAlignment="1">
      <alignment horizontal="center" vertical="top"/>
    </xf>
    <xf numFmtId="49" fontId="1" fillId="0" borderId="84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left"/>
    </xf>
  </cellXfs>
  <cellStyles count="3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30" xfId="35"/>
    <cellStyle name="st331" xfId="36"/>
    <cellStyle name="st332" xfId="37"/>
    <cellStyle name="style0" xfId="38"/>
    <cellStyle name="td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4" xfId="65"/>
    <cellStyle name="xl125" xfId="66"/>
    <cellStyle name="xl126" xfId="67"/>
    <cellStyle name="xl127" xfId="68"/>
    <cellStyle name="xl128" xfId="69"/>
    <cellStyle name="xl129" xfId="70"/>
    <cellStyle name="xl130" xfId="71"/>
    <cellStyle name="xl131" xfId="72"/>
    <cellStyle name="xl132" xfId="73"/>
    <cellStyle name="xl133" xfId="74"/>
    <cellStyle name="xl134" xfId="75"/>
    <cellStyle name="xl135" xfId="76"/>
    <cellStyle name="xl136" xfId="77"/>
    <cellStyle name="xl137" xfId="78"/>
    <cellStyle name="xl138" xfId="79"/>
    <cellStyle name="xl139" xfId="80"/>
    <cellStyle name="xl140" xfId="81"/>
    <cellStyle name="xl141" xfId="82"/>
    <cellStyle name="xl142" xfId="83"/>
    <cellStyle name="xl143" xfId="84"/>
    <cellStyle name="xl144" xfId="85"/>
    <cellStyle name="xl145" xfId="86"/>
    <cellStyle name="xl146" xfId="87"/>
    <cellStyle name="xl147" xfId="88"/>
    <cellStyle name="xl148" xfId="89"/>
    <cellStyle name="xl149" xfId="90"/>
    <cellStyle name="xl150" xfId="91"/>
    <cellStyle name="xl151" xfId="92"/>
    <cellStyle name="xl152" xfId="93"/>
    <cellStyle name="xl153" xfId="94"/>
    <cellStyle name="xl154" xfId="95"/>
    <cellStyle name="xl155" xfId="96"/>
    <cellStyle name="xl156" xfId="97"/>
    <cellStyle name="xl157" xfId="98"/>
    <cellStyle name="xl158" xfId="99"/>
    <cellStyle name="xl159" xfId="100"/>
    <cellStyle name="xl160" xfId="101"/>
    <cellStyle name="xl161" xfId="102"/>
    <cellStyle name="xl162" xfId="103"/>
    <cellStyle name="xl163" xfId="104"/>
    <cellStyle name="xl164" xfId="105"/>
    <cellStyle name="xl165" xfId="106"/>
    <cellStyle name="xl166" xfId="107"/>
    <cellStyle name="xl167" xfId="108"/>
    <cellStyle name="xl168" xfId="109"/>
    <cellStyle name="xl169" xfId="110"/>
    <cellStyle name="xl170" xfId="111"/>
    <cellStyle name="xl171" xfId="112"/>
    <cellStyle name="xl172" xfId="113"/>
    <cellStyle name="xl173" xfId="114"/>
    <cellStyle name="xl174" xfId="115"/>
    <cellStyle name="xl175" xfId="116"/>
    <cellStyle name="xl176" xfId="117"/>
    <cellStyle name="xl177" xfId="118"/>
    <cellStyle name="xl178" xfId="119"/>
    <cellStyle name="xl179" xfId="120"/>
    <cellStyle name="xl180" xfId="121"/>
    <cellStyle name="xl181" xfId="122"/>
    <cellStyle name="xl182" xfId="123"/>
    <cellStyle name="xl183" xfId="124"/>
    <cellStyle name="xl184" xfId="125"/>
    <cellStyle name="xl185" xfId="126"/>
    <cellStyle name="xl186" xfId="127"/>
    <cellStyle name="xl187" xfId="128"/>
    <cellStyle name="xl188" xfId="129"/>
    <cellStyle name="xl189" xfId="130"/>
    <cellStyle name="xl190" xfId="131"/>
    <cellStyle name="xl191" xfId="132"/>
    <cellStyle name="xl192" xfId="133"/>
    <cellStyle name="xl193" xfId="134"/>
    <cellStyle name="xl194" xfId="135"/>
    <cellStyle name="xl195" xfId="136"/>
    <cellStyle name="xl196" xfId="137"/>
    <cellStyle name="xl197" xfId="138"/>
    <cellStyle name="xl198" xfId="139"/>
    <cellStyle name="xl199" xfId="140"/>
    <cellStyle name="xl200" xfId="141"/>
    <cellStyle name="xl201" xfId="142"/>
    <cellStyle name="xl202" xfId="143"/>
    <cellStyle name="xl203" xfId="144"/>
    <cellStyle name="xl204" xfId="145"/>
    <cellStyle name="xl205" xfId="146"/>
    <cellStyle name="xl206" xfId="147"/>
    <cellStyle name="xl207" xfId="148"/>
    <cellStyle name="xl208" xfId="149"/>
    <cellStyle name="xl209" xfId="150"/>
    <cellStyle name="xl21" xfId="151"/>
    <cellStyle name="xl210" xfId="152"/>
    <cellStyle name="xl211" xfId="153"/>
    <cellStyle name="xl212" xfId="154"/>
    <cellStyle name="xl213" xfId="155"/>
    <cellStyle name="xl214" xfId="156"/>
    <cellStyle name="xl215" xfId="157"/>
    <cellStyle name="xl216" xfId="158"/>
    <cellStyle name="xl217" xfId="159"/>
    <cellStyle name="xl218" xfId="160"/>
    <cellStyle name="xl219" xfId="161"/>
    <cellStyle name="xl22" xfId="162"/>
    <cellStyle name="xl220" xfId="163"/>
    <cellStyle name="xl221" xfId="164"/>
    <cellStyle name="xl222" xfId="165"/>
    <cellStyle name="xl223" xfId="166"/>
    <cellStyle name="xl224" xfId="167"/>
    <cellStyle name="xl225" xfId="168"/>
    <cellStyle name="xl226" xfId="169"/>
    <cellStyle name="xl227" xfId="170"/>
    <cellStyle name="xl228" xfId="171"/>
    <cellStyle name="xl229" xfId="172"/>
    <cellStyle name="xl23" xfId="173"/>
    <cellStyle name="xl230" xfId="174"/>
    <cellStyle name="xl231" xfId="175"/>
    <cellStyle name="xl232" xfId="176"/>
    <cellStyle name="xl233" xfId="177"/>
    <cellStyle name="xl234" xfId="178"/>
    <cellStyle name="xl235" xfId="179"/>
    <cellStyle name="xl236" xfId="180"/>
    <cellStyle name="xl237" xfId="181"/>
    <cellStyle name="xl238" xfId="182"/>
    <cellStyle name="xl239" xfId="183"/>
    <cellStyle name="xl24" xfId="184"/>
    <cellStyle name="xl240" xfId="185"/>
    <cellStyle name="xl241" xfId="186"/>
    <cellStyle name="xl242" xfId="187"/>
    <cellStyle name="xl243" xfId="188"/>
    <cellStyle name="xl244" xfId="189"/>
    <cellStyle name="xl245" xfId="190"/>
    <cellStyle name="xl246" xfId="191"/>
    <cellStyle name="xl247" xfId="192"/>
    <cellStyle name="xl248" xfId="193"/>
    <cellStyle name="xl249" xfId="194"/>
    <cellStyle name="xl25" xfId="195"/>
    <cellStyle name="xl250" xfId="196"/>
    <cellStyle name="xl251" xfId="197"/>
    <cellStyle name="xl252" xfId="198"/>
    <cellStyle name="xl253" xfId="199"/>
    <cellStyle name="xl254" xfId="200"/>
    <cellStyle name="xl255" xfId="201"/>
    <cellStyle name="xl256" xfId="202"/>
    <cellStyle name="xl257" xfId="203"/>
    <cellStyle name="xl258" xfId="204"/>
    <cellStyle name="xl259" xfId="205"/>
    <cellStyle name="xl26" xfId="206"/>
    <cellStyle name="xl260" xfId="207"/>
    <cellStyle name="xl261" xfId="208"/>
    <cellStyle name="xl262" xfId="209"/>
    <cellStyle name="xl263" xfId="210"/>
    <cellStyle name="xl264" xfId="211"/>
    <cellStyle name="xl265" xfId="212"/>
    <cellStyle name="xl266" xfId="213"/>
    <cellStyle name="xl267" xfId="214"/>
    <cellStyle name="xl268" xfId="215"/>
    <cellStyle name="xl269" xfId="216"/>
    <cellStyle name="xl27" xfId="217"/>
    <cellStyle name="xl270" xfId="218"/>
    <cellStyle name="xl271" xfId="219"/>
    <cellStyle name="xl272" xfId="220"/>
    <cellStyle name="xl273" xfId="221"/>
    <cellStyle name="xl274" xfId="222"/>
    <cellStyle name="xl275" xfId="223"/>
    <cellStyle name="xl276" xfId="224"/>
    <cellStyle name="xl277" xfId="225"/>
    <cellStyle name="xl278" xfId="226"/>
    <cellStyle name="xl279" xfId="227"/>
    <cellStyle name="xl28" xfId="228"/>
    <cellStyle name="xl280" xfId="229"/>
    <cellStyle name="xl281" xfId="230"/>
    <cellStyle name="xl282" xfId="231"/>
    <cellStyle name="xl283" xfId="232"/>
    <cellStyle name="xl284" xfId="233"/>
    <cellStyle name="xl285" xfId="234"/>
    <cellStyle name="xl286" xfId="235"/>
    <cellStyle name="xl287" xfId="236"/>
    <cellStyle name="xl288" xfId="237"/>
    <cellStyle name="xl289" xfId="238"/>
    <cellStyle name="xl29" xfId="239"/>
    <cellStyle name="xl290" xfId="240"/>
    <cellStyle name="xl291" xfId="241"/>
    <cellStyle name="xl292" xfId="242"/>
    <cellStyle name="xl293" xfId="243"/>
    <cellStyle name="xl294" xfId="244"/>
    <cellStyle name="xl295" xfId="245"/>
    <cellStyle name="xl296" xfId="246"/>
    <cellStyle name="xl297" xfId="247"/>
    <cellStyle name="xl298" xfId="248"/>
    <cellStyle name="xl299" xfId="249"/>
    <cellStyle name="xl30" xfId="250"/>
    <cellStyle name="xl300" xfId="251"/>
    <cellStyle name="xl301" xfId="252"/>
    <cellStyle name="xl302" xfId="253"/>
    <cellStyle name="xl303" xfId="254"/>
    <cellStyle name="xl304" xfId="255"/>
    <cellStyle name="xl305" xfId="256"/>
    <cellStyle name="xl306" xfId="257"/>
    <cellStyle name="xl307" xfId="258"/>
    <cellStyle name="xl308" xfId="259"/>
    <cellStyle name="xl309" xfId="260"/>
    <cellStyle name="xl31" xfId="261"/>
    <cellStyle name="xl310" xfId="262"/>
    <cellStyle name="xl311" xfId="263"/>
    <cellStyle name="xl312" xfId="264"/>
    <cellStyle name="xl313" xfId="265"/>
    <cellStyle name="xl314" xfId="266"/>
    <cellStyle name="xl315" xfId="267"/>
    <cellStyle name="xl316" xfId="268"/>
    <cellStyle name="xl317" xfId="269"/>
    <cellStyle name="xl318" xfId="270"/>
    <cellStyle name="xl319" xfId="271"/>
    <cellStyle name="xl32" xfId="272"/>
    <cellStyle name="xl320" xfId="273"/>
    <cellStyle name="xl321" xfId="274"/>
    <cellStyle name="xl322" xfId="275"/>
    <cellStyle name="xl323" xfId="276"/>
    <cellStyle name="xl324" xfId="277"/>
    <cellStyle name="xl325" xfId="278"/>
    <cellStyle name="xl326" xfId="279"/>
    <cellStyle name="xl327" xfId="280"/>
    <cellStyle name="xl328" xfId="281"/>
    <cellStyle name="xl329" xfId="282"/>
    <cellStyle name="xl33" xfId="283"/>
    <cellStyle name="xl330" xfId="284"/>
    <cellStyle name="xl331" xfId="285"/>
    <cellStyle name="xl332" xfId="286"/>
    <cellStyle name="xl333" xfId="287"/>
    <cellStyle name="xl334" xfId="288"/>
    <cellStyle name="xl335" xfId="289"/>
    <cellStyle name="xl336" xfId="290"/>
    <cellStyle name="xl337" xfId="291"/>
    <cellStyle name="xl338" xfId="292"/>
    <cellStyle name="xl339" xfId="293"/>
    <cellStyle name="xl34" xfId="294"/>
    <cellStyle name="xl340" xfId="295"/>
    <cellStyle name="xl341" xfId="296"/>
    <cellStyle name="xl342" xfId="297"/>
    <cellStyle name="xl343" xfId="298"/>
    <cellStyle name="xl344" xfId="299"/>
    <cellStyle name="xl345" xfId="300"/>
    <cellStyle name="xl35" xfId="301"/>
    <cellStyle name="xl36" xfId="302"/>
    <cellStyle name="xl37" xfId="303"/>
    <cellStyle name="xl38" xfId="304"/>
    <cellStyle name="xl39" xfId="305"/>
    <cellStyle name="xl40" xfId="306"/>
    <cellStyle name="xl41" xfId="307"/>
    <cellStyle name="xl42" xfId="308"/>
    <cellStyle name="xl43" xfId="309"/>
    <cellStyle name="xl44" xfId="310"/>
    <cellStyle name="xl45" xfId="311"/>
    <cellStyle name="xl46" xfId="312"/>
    <cellStyle name="xl47" xfId="313"/>
    <cellStyle name="xl48" xfId="314"/>
    <cellStyle name="xl49" xfId="315"/>
    <cellStyle name="xl50" xfId="316"/>
    <cellStyle name="xl51" xfId="317"/>
    <cellStyle name="xl52" xfId="318"/>
    <cellStyle name="xl53" xfId="319"/>
    <cellStyle name="xl54" xfId="320"/>
    <cellStyle name="xl55" xfId="321"/>
    <cellStyle name="xl56" xfId="322"/>
    <cellStyle name="xl57" xfId="323"/>
    <cellStyle name="xl58" xfId="324"/>
    <cellStyle name="xl59" xfId="325"/>
    <cellStyle name="xl60" xfId="326"/>
    <cellStyle name="xl61" xfId="327"/>
    <cellStyle name="xl62" xfId="328"/>
    <cellStyle name="xl63" xfId="329"/>
    <cellStyle name="xl64" xfId="330"/>
    <cellStyle name="xl65" xfId="331"/>
    <cellStyle name="xl66" xfId="332"/>
    <cellStyle name="xl67" xfId="333"/>
    <cellStyle name="xl68" xfId="334"/>
    <cellStyle name="xl69" xfId="335"/>
    <cellStyle name="xl70" xfId="336"/>
    <cellStyle name="xl71" xfId="337"/>
    <cellStyle name="xl72" xfId="338"/>
    <cellStyle name="xl73" xfId="339"/>
    <cellStyle name="xl74" xfId="340"/>
    <cellStyle name="xl75" xfId="341"/>
    <cellStyle name="xl76" xfId="342"/>
    <cellStyle name="xl77" xfId="343"/>
    <cellStyle name="xl78" xfId="344"/>
    <cellStyle name="xl79" xfId="345"/>
    <cellStyle name="xl80" xfId="346"/>
    <cellStyle name="xl81" xfId="347"/>
    <cellStyle name="xl82" xfId="348"/>
    <cellStyle name="xl83" xfId="349"/>
    <cellStyle name="xl84" xfId="350"/>
    <cellStyle name="xl85" xfId="351"/>
    <cellStyle name="xl86" xfId="352"/>
    <cellStyle name="xl87" xfId="353"/>
    <cellStyle name="xl88" xfId="354"/>
    <cellStyle name="xl89" xfId="355"/>
    <cellStyle name="xl90" xfId="356"/>
    <cellStyle name="xl91" xfId="357"/>
    <cellStyle name="xl92" xfId="358"/>
    <cellStyle name="xl93" xfId="359"/>
    <cellStyle name="xl94" xfId="360"/>
    <cellStyle name="xl95" xfId="361"/>
    <cellStyle name="xl96" xfId="362"/>
    <cellStyle name="xl97" xfId="363"/>
    <cellStyle name="xl98" xfId="364"/>
    <cellStyle name="xl99" xfId="365"/>
    <cellStyle name="Акцент1" xfId="366"/>
    <cellStyle name="Акцент2" xfId="367"/>
    <cellStyle name="Акцент3" xfId="368"/>
    <cellStyle name="Акцент4" xfId="369"/>
    <cellStyle name="Акцент5" xfId="370"/>
    <cellStyle name="Акцент6" xfId="371"/>
    <cellStyle name="Ввод " xfId="372"/>
    <cellStyle name="Вывод" xfId="373"/>
    <cellStyle name="Вычисление" xfId="374"/>
    <cellStyle name="Currency" xfId="375"/>
    <cellStyle name="Currency [0]" xfId="376"/>
    <cellStyle name="Заголовок 1" xfId="377"/>
    <cellStyle name="Заголовок 2" xfId="378"/>
    <cellStyle name="Заголовок 3" xfId="379"/>
    <cellStyle name="Заголовок 4" xfId="380"/>
    <cellStyle name="Итог" xfId="381"/>
    <cellStyle name="Контрольная ячейка" xfId="382"/>
    <cellStyle name="Название" xfId="383"/>
    <cellStyle name="Нейтральный" xfId="384"/>
    <cellStyle name="Обычный 2" xfId="385"/>
    <cellStyle name="Плохой" xfId="386"/>
    <cellStyle name="Пояснение" xfId="387"/>
    <cellStyle name="Примечание" xfId="388"/>
    <cellStyle name="Percent" xfId="389"/>
    <cellStyle name="Связанная ячейка" xfId="390"/>
    <cellStyle name="Текст предупреждения" xfId="391"/>
    <cellStyle name="Comma" xfId="392"/>
    <cellStyle name="Comma [0]" xfId="393"/>
    <cellStyle name="Хороший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26"/>
  <sheetViews>
    <sheetView view="pageLayout" zoomScaleSheetLayoutView="100" workbookViewId="0" topLeftCell="A10">
      <selection activeCell="BA15" sqref="BA15:DJ15"/>
    </sheetView>
  </sheetViews>
  <sheetFormatPr defaultColWidth="0.875" defaultRowHeight="12.75"/>
  <cols>
    <col min="1" max="16384" width="0.875" style="1" customWidth="1"/>
  </cols>
  <sheetData>
    <row r="1" s="2" customFormat="1" ht="12"/>
    <row r="2" s="2" customFormat="1" ht="6" customHeight="1">
      <c r="CV2" s="8"/>
    </row>
    <row r="3" s="21" customFormat="1" ht="11.25" customHeight="1">
      <c r="CV3" s="22"/>
    </row>
    <row r="4" ht="15" customHeight="1">
      <c r="N4" s="2"/>
    </row>
    <row r="5" spans="82:167" ht="15">
      <c r="CD5" s="62" t="s">
        <v>9</v>
      </c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82:167" ht="15"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</row>
    <row r="7" spans="82:167" s="2" customFormat="1" ht="12" customHeight="1">
      <c r="CD7" s="64" t="s">
        <v>18</v>
      </c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</row>
    <row r="8" spans="82:167" ht="15"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82:167" s="2" customFormat="1" ht="12">
      <c r="CD9" s="68" t="s">
        <v>7</v>
      </c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 t="s">
        <v>8</v>
      </c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</row>
    <row r="10" spans="106:144" ht="15">
      <c r="DB10" s="86" t="s">
        <v>2</v>
      </c>
      <c r="DC10" s="86"/>
      <c r="DD10" s="83"/>
      <c r="DE10" s="83"/>
      <c r="DF10" s="83"/>
      <c r="DG10" s="83"/>
      <c r="DH10" s="85" t="s">
        <v>2</v>
      </c>
      <c r="DI10" s="85"/>
      <c r="DJ10" s="85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67">
        <v>20</v>
      </c>
      <c r="ED10" s="67"/>
      <c r="EE10" s="67"/>
      <c r="EF10" s="67"/>
      <c r="EG10" s="65"/>
      <c r="EH10" s="65"/>
      <c r="EI10" s="65"/>
      <c r="EJ10" s="65"/>
      <c r="EK10" s="66" t="s">
        <v>3</v>
      </c>
      <c r="EL10" s="66"/>
      <c r="EM10" s="66"/>
      <c r="EN10" s="66"/>
    </row>
    <row r="11" ht="15">
      <c r="CY11" s="7"/>
    </row>
    <row r="12" spans="1:167" ht="16.5">
      <c r="A12" s="84" t="s">
        <v>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</row>
    <row r="13" spans="36:93" s="9" customFormat="1" ht="16.5">
      <c r="AJ13" s="10"/>
      <c r="AM13" s="10"/>
      <c r="BV13" s="80" t="s">
        <v>27</v>
      </c>
      <c r="BW13" s="80"/>
      <c r="BX13" s="80"/>
      <c r="BY13" s="80"/>
      <c r="BZ13" s="80"/>
      <c r="CA13" s="80"/>
      <c r="CB13" s="80"/>
      <c r="CC13" s="80"/>
      <c r="CD13" s="80"/>
      <c r="CE13" s="82" t="s">
        <v>230</v>
      </c>
      <c r="CF13" s="82"/>
      <c r="CG13" s="82"/>
      <c r="CH13" s="82"/>
      <c r="CI13" s="81" t="s">
        <v>5</v>
      </c>
      <c r="CJ13" s="81"/>
      <c r="CK13" s="81"/>
      <c r="CL13" s="81"/>
      <c r="CM13" s="81"/>
      <c r="CN13" s="81"/>
      <c r="CO13" s="81"/>
    </row>
    <row r="14" ht="4.5" customHeight="1"/>
    <row r="15" spans="53:167" ht="16.5" customHeight="1">
      <c r="BA15" s="88" t="s">
        <v>309</v>
      </c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EJ15" s="18"/>
      <c r="EK15" s="18"/>
      <c r="EL15" s="18"/>
      <c r="EM15" s="18"/>
      <c r="EN15" s="18"/>
      <c r="EO15" s="87" t="s">
        <v>10</v>
      </c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</row>
    <row r="16" spans="140:167" ht="16.5" customHeight="1">
      <c r="EJ16" s="18"/>
      <c r="EK16" s="18"/>
      <c r="EL16" s="18"/>
      <c r="EM16" s="43" t="s">
        <v>19</v>
      </c>
      <c r="EN16" s="18"/>
      <c r="EO16" s="71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3"/>
    </row>
    <row r="17" spans="33:167" ht="21" customHeight="1">
      <c r="AG17" s="97" t="s">
        <v>2</v>
      </c>
      <c r="AH17" s="97"/>
      <c r="AI17" s="78" t="s">
        <v>217</v>
      </c>
      <c r="AJ17" s="78"/>
      <c r="AK17" s="78"/>
      <c r="AL17" s="78"/>
      <c r="AM17" s="79" t="s">
        <v>2</v>
      </c>
      <c r="AN17" s="79"/>
      <c r="AO17" s="79"/>
      <c r="AP17" s="78" t="s">
        <v>218</v>
      </c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95">
        <v>20</v>
      </c>
      <c r="BI17" s="95"/>
      <c r="BJ17" s="95"/>
      <c r="BK17" s="95"/>
      <c r="BL17" s="96" t="s">
        <v>230</v>
      </c>
      <c r="BM17" s="96"/>
      <c r="BN17" s="96"/>
      <c r="BO17" s="96"/>
      <c r="BP17" s="79" t="s">
        <v>3</v>
      </c>
      <c r="BQ17" s="79"/>
      <c r="BR17" s="79"/>
      <c r="BS17" s="79"/>
      <c r="BY17" s="12"/>
      <c r="EJ17" s="18"/>
      <c r="EK17" s="18"/>
      <c r="EL17" s="18"/>
      <c r="EM17" s="19" t="s">
        <v>11</v>
      </c>
      <c r="EN17" s="18"/>
      <c r="EO17" s="89" t="s">
        <v>270</v>
      </c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1"/>
    </row>
    <row r="18" spans="77:167" ht="6" customHeight="1">
      <c r="BY18" s="12"/>
      <c r="BZ18" s="12"/>
      <c r="EJ18" s="18"/>
      <c r="EK18" s="18"/>
      <c r="EL18" s="18"/>
      <c r="EM18" s="19"/>
      <c r="EN18" s="18"/>
      <c r="EO18" s="92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4"/>
    </row>
    <row r="19" spans="1:167" ht="30.75" customHeight="1">
      <c r="A19" s="69" t="s">
        <v>200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77" t="s">
        <v>211</v>
      </c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EJ19" s="18"/>
      <c r="EK19" s="18"/>
      <c r="EL19" s="18"/>
      <c r="EM19" s="43" t="s">
        <v>12</v>
      </c>
      <c r="EN19" s="18"/>
      <c r="EO19" s="70" t="s">
        <v>212</v>
      </c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</row>
    <row r="20" spans="1:167" ht="45" customHeight="1">
      <c r="A20" s="69" t="s">
        <v>43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76" t="s">
        <v>216</v>
      </c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EJ20" s="18"/>
      <c r="EK20" s="18"/>
      <c r="EL20" s="18"/>
      <c r="EM20" s="43"/>
      <c r="EN20" s="18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</row>
    <row r="21" spans="1:167" s="13" customFormat="1" ht="16.5" customHeight="1">
      <c r="A21" s="74" t="s">
        <v>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6" t="s">
        <v>231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EJ21" s="44"/>
      <c r="EK21" s="44"/>
      <c r="EL21" s="44"/>
      <c r="EM21" s="45"/>
      <c r="EN21" s="44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</row>
    <row r="22" spans="1:167" s="13" customFormat="1" ht="16.5" customHeight="1">
      <c r="A22" s="74" t="s">
        <v>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6" t="s">
        <v>213</v>
      </c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EJ22" s="44"/>
      <c r="EK22" s="44"/>
      <c r="EL22" s="44"/>
      <c r="EM22" s="45"/>
      <c r="EN22" s="44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</row>
    <row r="23" spans="1:167" ht="30.75" customHeight="1">
      <c r="A23" s="69" t="s">
        <v>46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7" t="s">
        <v>251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EJ23" s="18"/>
      <c r="EK23" s="18"/>
      <c r="EL23" s="18"/>
      <c r="EM23" s="43" t="s">
        <v>47</v>
      </c>
      <c r="EN23" s="18"/>
      <c r="EO23" s="70" t="s">
        <v>252</v>
      </c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</row>
    <row r="24" spans="1:167" ht="45" customHeight="1">
      <c r="A24" s="69" t="s">
        <v>199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5" t="s">
        <v>215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EJ24" s="18"/>
      <c r="EK24" s="18"/>
      <c r="EL24" s="18"/>
      <c r="EM24" s="43" t="s">
        <v>48</v>
      </c>
      <c r="EN24" s="18"/>
      <c r="EO24" s="70" t="s">
        <v>214</v>
      </c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</row>
    <row r="25" spans="1:167" s="13" customFormat="1" ht="16.5" customHeight="1">
      <c r="A25" s="74" t="s">
        <v>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EJ25" s="44"/>
      <c r="EK25" s="44"/>
      <c r="EL25" s="44"/>
      <c r="EM25" s="43" t="s">
        <v>13</v>
      </c>
      <c r="EN25" s="44"/>
      <c r="EO25" s="71" t="s">
        <v>38</v>
      </c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3"/>
    </row>
    <row r="26" spans="1:108" s="13" customFormat="1" ht="3" customHeight="1">
      <c r="A26" s="14"/>
      <c r="BX26" s="14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</sheetData>
  <sheetProtection/>
  <mergeCells count="49">
    <mergeCell ref="AG17:AH17"/>
    <mergeCell ref="EO15:FK15"/>
    <mergeCell ref="AI17:AL17"/>
    <mergeCell ref="BP17:BS17"/>
    <mergeCell ref="BA15:DJ15"/>
    <mergeCell ref="EO19:FK19"/>
    <mergeCell ref="EO17:FK18"/>
    <mergeCell ref="BH17:BK17"/>
    <mergeCell ref="BL17:BO17"/>
    <mergeCell ref="A19:BL19"/>
    <mergeCell ref="BM19:DX19"/>
    <mergeCell ref="BV13:CD13"/>
    <mergeCell ref="CI13:CO13"/>
    <mergeCell ref="CE13:CH13"/>
    <mergeCell ref="DD10:DG10"/>
    <mergeCell ref="DK10:EB10"/>
    <mergeCell ref="A12:FK12"/>
    <mergeCell ref="DH10:DJ10"/>
    <mergeCell ref="DB10:DC10"/>
    <mergeCell ref="EO16:FK16"/>
    <mergeCell ref="BM23:DX23"/>
    <mergeCell ref="A20:BL20"/>
    <mergeCell ref="EO20:FK20"/>
    <mergeCell ref="EO21:FK21"/>
    <mergeCell ref="A21:BL21"/>
    <mergeCell ref="BM21:DX21"/>
    <mergeCell ref="BM20:DX20"/>
    <mergeCell ref="AP17:BG17"/>
    <mergeCell ref="AM17:AO17"/>
    <mergeCell ref="A24:BL24"/>
    <mergeCell ref="EO24:FK24"/>
    <mergeCell ref="EO25:FK25"/>
    <mergeCell ref="A25:BL25"/>
    <mergeCell ref="BM24:DX24"/>
    <mergeCell ref="A22:BL22"/>
    <mergeCell ref="EO22:FK22"/>
    <mergeCell ref="A23:BL23"/>
    <mergeCell ref="EO23:FK23"/>
    <mergeCell ref="BM22:DX22"/>
    <mergeCell ref="CD5:FK5"/>
    <mergeCell ref="CD6:FK6"/>
    <mergeCell ref="CD7:FK7"/>
    <mergeCell ref="EG10:EJ10"/>
    <mergeCell ref="EK10:EN10"/>
    <mergeCell ref="EC10:EF10"/>
    <mergeCell ref="CD8:DJ8"/>
    <mergeCell ref="CD9:DJ9"/>
    <mergeCell ref="DK8:FK8"/>
    <mergeCell ref="DK9:F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K8"/>
  <sheetViews>
    <sheetView view="pageLayout" zoomScaleSheetLayoutView="100" workbookViewId="0" topLeftCell="A1">
      <selection activeCell="BG7" sqref="BG7"/>
    </sheetView>
  </sheetViews>
  <sheetFormatPr defaultColWidth="0.875" defaultRowHeight="12.75"/>
  <cols>
    <col min="1" max="60" width="0.875" style="1" customWidth="1"/>
    <col min="61" max="61" width="1.00390625" style="1" customWidth="1"/>
    <col min="62" max="147" width="0.875" style="1" customWidth="1"/>
    <col min="148" max="148" width="26.375" style="1" customWidth="1"/>
    <col min="149" max="164" width="0.875" style="1" customWidth="1"/>
    <col min="165" max="165" width="1.75390625" style="1" customWidth="1"/>
    <col min="166" max="16384" width="0.875" style="1" customWidth="1"/>
  </cols>
  <sheetData>
    <row r="1" spans="2:166" s="3" customFormat="1" ht="15" customHeight="1">
      <c r="B1" s="99" t="s">
        <v>201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66" ht="15" customHeight="1">
      <c r="A3" s="15" t="s">
        <v>202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85" t="s">
        <v>220</v>
      </c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</row>
    <row r="4" spans="1:167" ht="48" customHeight="1">
      <c r="A4" s="98" t="s">
        <v>221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</row>
    <row r="5" spans="1:149" ht="15.75" customHeight="1">
      <c r="A5" s="15" t="s">
        <v>203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0" t="s">
        <v>222</v>
      </c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</row>
    <row r="6" spans="1:167" ht="55.5" customHeight="1">
      <c r="A6" s="98" t="s">
        <v>223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</row>
    <row r="7" spans="1:166" ht="16.5" customHeight="1">
      <c r="A7" s="15" t="s">
        <v>193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48" t="s">
        <v>224</v>
      </c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 t="s">
        <v>225</v>
      </c>
    </row>
    <row r="8" spans="1:167" ht="30" customHeight="1">
      <c r="A8" s="98" t="s">
        <v>226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</row>
    <row r="9" ht="3" customHeight="1"/>
  </sheetData>
  <sheetProtection/>
  <mergeCells count="6">
    <mergeCell ref="A4:FK4"/>
    <mergeCell ref="A6:FK6"/>
    <mergeCell ref="B1:FJ1"/>
    <mergeCell ref="A8:FK8"/>
    <mergeCell ref="BG5:ES5"/>
    <mergeCell ref="BI3:FJ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view="pageLayout" zoomScaleSheetLayoutView="100" workbookViewId="0" topLeftCell="A1">
      <selection activeCell="EH5" sqref="EH5:FK84"/>
    </sheetView>
  </sheetViews>
  <sheetFormatPr defaultColWidth="0.875" defaultRowHeight="12.75"/>
  <cols>
    <col min="1" max="16384" width="0.875" style="1" customWidth="1"/>
  </cols>
  <sheetData>
    <row r="1" spans="2:166" ht="15">
      <c r="B1" s="113" t="s">
        <v>204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</row>
    <row r="2" spans="63:105" ht="15">
      <c r="BK2" s="86" t="s">
        <v>49</v>
      </c>
      <c r="BL2" s="86"/>
      <c r="BM2" s="86"/>
      <c r="BN2" s="86"/>
      <c r="BO2" s="86"/>
      <c r="BP2" s="86"/>
      <c r="BQ2" s="83" t="s">
        <v>217</v>
      </c>
      <c r="BR2" s="83"/>
      <c r="BS2" s="83"/>
      <c r="BT2" s="83"/>
      <c r="BU2" s="66" t="s">
        <v>2</v>
      </c>
      <c r="BV2" s="66"/>
      <c r="BW2" s="66"/>
      <c r="BX2" s="83" t="s">
        <v>271</v>
      </c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67">
        <v>20</v>
      </c>
      <c r="CQ2" s="67"/>
      <c r="CR2" s="67"/>
      <c r="CS2" s="67"/>
      <c r="CT2" s="65" t="s">
        <v>229</v>
      </c>
      <c r="CU2" s="65"/>
      <c r="CV2" s="65"/>
      <c r="CW2" s="65"/>
      <c r="CX2" s="66" t="s">
        <v>3</v>
      </c>
      <c r="CY2" s="66"/>
      <c r="CZ2" s="66"/>
      <c r="DA2" s="66"/>
    </row>
    <row r="4" spans="1:167" ht="16.5" customHeight="1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2"/>
      <c r="EH4" s="110" t="s">
        <v>50</v>
      </c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2"/>
    </row>
    <row r="5" spans="1:167" s="3" customFormat="1" ht="15.75" customHeight="1">
      <c r="A5" s="24"/>
      <c r="B5" s="106" t="s">
        <v>41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  <c r="EH5" s="123">
        <v>69466260.1</v>
      </c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</row>
    <row r="6" spans="1:167" ht="15.75" customHeight="1">
      <c r="A6" s="25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5"/>
      <c r="EH6" s="122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1"/>
    </row>
    <row r="7" spans="1:167" ht="15.75" customHeight="1">
      <c r="A7" s="26"/>
      <c r="B7" s="104" t="s">
        <v>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5"/>
      <c r="EH7" s="122">
        <v>20138063.34</v>
      </c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1"/>
    </row>
    <row r="8" spans="1:167" ht="15.75" customHeight="1">
      <c r="A8" s="25"/>
      <c r="B8" s="108" t="s">
        <v>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9"/>
      <c r="EH8" s="122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1"/>
    </row>
    <row r="9" spans="1:167" ht="30.75" customHeight="1">
      <c r="A9" s="26"/>
      <c r="B9" s="104" t="s">
        <v>39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5"/>
      <c r="EH9" s="101">
        <v>17638063.34</v>
      </c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3"/>
    </row>
    <row r="10" spans="1:167" ht="30.75" customHeight="1">
      <c r="A10" s="26"/>
      <c r="B10" s="104" t="s">
        <v>42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5"/>
      <c r="EH10" s="101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3"/>
    </row>
    <row r="11" spans="1:167" ht="30.75" customHeight="1">
      <c r="A11" s="26"/>
      <c r="B11" s="104" t="s">
        <v>52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5"/>
      <c r="EH11" s="101">
        <v>2500000</v>
      </c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3"/>
    </row>
    <row r="12" spans="1:167" ht="15.75" customHeight="1">
      <c r="A12" s="26"/>
      <c r="B12" s="104" t="s">
        <v>34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5"/>
      <c r="EH12" s="101">
        <v>6818260.7</v>
      </c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3"/>
    </row>
    <row r="13" spans="1:167" ht="15.75" customHeight="1">
      <c r="A13" s="26"/>
      <c r="B13" s="104" t="s">
        <v>191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5"/>
      <c r="EH13" s="101">
        <v>49328196.76</v>
      </c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3"/>
    </row>
    <row r="14" spans="1:167" ht="15.75" customHeight="1">
      <c r="A14" s="27"/>
      <c r="B14" s="108" t="s">
        <v>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9"/>
      <c r="EH14" s="101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3"/>
    </row>
    <row r="15" spans="1:167" ht="15.75" customHeight="1">
      <c r="A15" s="26"/>
      <c r="B15" s="104" t="s">
        <v>16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5"/>
      <c r="EH15" s="101">
        <v>33839744.05</v>
      </c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3"/>
    </row>
    <row r="16" spans="1:167" ht="15.75" customHeight="1">
      <c r="A16" s="26"/>
      <c r="B16" s="104" t="s">
        <v>17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5"/>
      <c r="EH16" s="101">
        <v>9150318.26</v>
      </c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3"/>
    </row>
    <row r="17" spans="1:167" s="3" customFormat="1" ht="15.75" customHeight="1">
      <c r="A17" s="24"/>
      <c r="B17" s="106" t="s">
        <v>53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  <c r="EH17" s="116">
        <v>6238725.36</v>
      </c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8"/>
    </row>
    <row r="18" spans="1:167" ht="15.75" customHeight="1">
      <c r="A18" s="25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5"/>
      <c r="EH18" s="101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3"/>
    </row>
    <row r="19" spans="1:167" ht="15.75" customHeight="1">
      <c r="A19" s="26"/>
      <c r="B19" s="104" t="s">
        <v>54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5"/>
      <c r="EH19" s="122">
        <v>284789</v>
      </c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1"/>
    </row>
    <row r="20" spans="1:167" ht="15.75" customHeight="1">
      <c r="A20" s="25"/>
      <c r="B20" s="108" t="s">
        <v>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9"/>
      <c r="EH20" s="122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ht="15.75" customHeight="1">
      <c r="A21" s="26"/>
      <c r="B21" s="104" t="s">
        <v>55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5"/>
      <c r="EH21" s="122">
        <v>284789</v>
      </c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1"/>
    </row>
    <row r="22" spans="1:167" ht="15.75" customHeight="1">
      <c r="A22" s="26"/>
      <c r="B22" s="104" t="s">
        <v>56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5"/>
      <c r="EH22" s="122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1"/>
    </row>
    <row r="23" spans="1:167" ht="15.75" customHeight="1">
      <c r="A23" s="26"/>
      <c r="B23" s="104" t="s">
        <v>57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5"/>
      <c r="EH23" s="101">
        <f>EH24+EH36+EH48</f>
        <v>5639007.5600000005</v>
      </c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3"/>
    </row>
    <row r="24" spans="1:167" ht="30.75" customHeight="1">
      <c r="A24" s="26"/>
      <c r="B24" s="104" t="s">
        <v>232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5"/>
      <c r="EH24" s="119">
        <f>EH26+EH27+EH28+EH29+EH30+EH31+EH32+EH33+EH34+EH35</f>
        <v>5188186.960000001</v>
      </c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1"/>
    </row>
    <row r="25" spans="1:167" ht="15.75" customHeight="1">
      <c r="A25" s="28"/>
      <c r="B25" s="108" t="s">
        <v>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9"/>
      <c r="EH25" s="122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1"/>
    </row>
    <row r="26" spans="1:167" ht="15.75" customHeight="1">
      <c r="A26" s="26"/>
      <c r="B26" s="104" t="s">
        <v>58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5"/>
      <c r="EH26" s="101">
        <v>22487.24</v>
      </c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3"/>
    </row>
    <row r="27" spans="1:167" ht="15.75" customHeight="1">
      <c r="A27" s="26"/>
      <c r="B27" s="104" t="s">
        <v>59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5"/>
      <c r="EH27" s="101">
        <v>226798</v>
      </c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3"/>
    </row>
    <row r="28" spans="1:167" ht="15.75" customHeight="1">
      <c r="A28" s="26"/>
      <c r="B28" s="104" t="s">
        <v>60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5"/>
      <c r="EH28" s="101">
        <v>3053039.49</v>
      </c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3"/>
    </row>
    <row r="29" spans="1:167" ht="15.75" customHeight="1">
      <c r="A29" s="26"/>
      <c r="B29" s="104" t="s">
        <v>61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5"/>
      <c r="EH29" s="101">
        <v>69085.97</v>
      </c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3"/>
    </row>
    <row r="30" spans="1:167" ht="15.75" customHeight="1">
      <c r="A30" s="26"/>
      <c r="B30" s="104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5"/>
      <c r="EH30" s="101">
        <v>97095.02</v>
      </c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3"/>
    </row>
    <row r="31" spans="1:167" ht="15.75" customHeight="1">
      <c r="A31" s="26"/>
      <c r="B31" s="104" t="s">
        <v>63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5"/>
      <c r="EH31" s="101">
        <v>72263.1</v>
      </c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3"/>
    </row>
    <row r="32" spans="1:167" ht="15.75" customHeight="1">
      <c r="A32" s="26"/>
      <c r="B32" s="104" t="s">
        <v>64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5"/>
      <c r="EH32" s="101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</row>
    <row r="33" spans="1:167" ht="15.75" customHeight="1">
      <c r="A33" s="26"/>
      <c r="B33" s="104" t="s">
        <v>65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5"/>
      <c r="EH33" s="101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3"/>
    </row>
    <row r="34" spans="1:167" ht="15.75" customHeight="1">
      <c r="A34" s="26"/>
      <c r="B34" s="104" t="s">
        <v>66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5"/>
      <c r="EH34" s="101">
        <v>1577418.14</v>
      </c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3"/>
    </row>
    <row r="35" spans="1:167" ht="15.75" customHeight="1">
      <c r="A35" s="26"/>
      <c r="B35" s="104" t="s">
        <v>67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5"/>
      <c r="EH35" s="126">
        <v>70000</v>
      </c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8"/>
    </row>
    <row r="36" spans="1:167" ht="30.75" customHeight="1">
      <c r="A36" s="26"/>
      <c r="B36" s="104" t="s">
        <v>68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5"/>
      <c r="EH36" s="101">
        <f>SUM(EH38:FK47)</f>
        <v>66446</v>
      </c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3"/>
    </row>
    <row r="37" spans="1:167" ht="15.75" customHeight="1">
      <c r="A37" s="28"/>
      <c r="B37" s="108" t="s">
        <v>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9"/>
      <c r="EH37" s="101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3"/>
    </row>
    <row r="38" spans="1:167" ht="15.75" customHeight="1">
      <c r="A38" s="26"/>
      <c r="B38" s="104" t="s">
        <v>69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5"/>
      <c r="EH38" s="101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3"/>
    </row>
    <row r="39" spans="1:167" ht="15.75" customHeight="1">
      <c r="A39" s="26"/>
      <c r="B39" s="104" t="s">
        <v>70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5"/>
      <c r="EH39" s="101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3"/>
    </row>
    <row r="40" spans="1:167" ht="15.75" customHeight="1">
      <c r="A40" s="26"/>
      <c r="B40" s="104" t="s">
        <v>71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5"/>
      <c r="EH40" s="101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3"/>
    </row>
    <row r="41" spans="1:167" ht="15.75" customHeight="1">
      <c r="A41" s="26"/>
      <c r="B41" s="104" t="s">
        <v>72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5"/>
      <c r="EH41" s="101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3"/>
    </row>
    <row r="42" spans="1:167" ht="15.75" customHeight="1">
      <c r="A42" s="26"/>
      <c r="B42" s="104" t="s">
        <v>73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5"/>
      <c r="EH42" s="101">
        <v>50000</v>
      </c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3"/>
    </row>
    <row r="43" spans="1:167" ht="15.75" customHeight="1">
      <c r="A43" s="26"/>
      <c r="B43" s="104" t="s">
        <v>74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5"/>
      <c r="EH43" s="101">
        <v>12946</v>
      </c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3"/>
    </row>
    <row r="44" spans="1:167" ht="15.75" customHeight="1">
      <c r="A44" s="26"/>
      <c r="B44" s="104" t="s">
        <v>75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5"/>
      <c r="EH44" s="101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3"/>
    </row>
    <row r="45" spans="1:167" ht="15.75" customHeight="1">
      <c r="A45" s="26"/>
      <c r="B45" s="104" t="s">
        <v>76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5"/>
      <c r="EH45" s="101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3"/>
    </row>
    <row r="46" spans="1:167" ht="15.75" customHeight="1">
      <c r="A46" s="26"/>
      <c r="B46" s="104" t="s">
        <v>77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5"/>
      <c r="EH46" s="101">
        <v>3500</v>
      </c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3"/>
    </row>
    <row r="47" spans="1:167" ht="15.75" customHeight="1">
      <c r="A47" s="26"/>
      <c r="B47" s="104" t="s">
        <v>78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5"/>
      <c r="EH47" s="101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3"/>
    </row>
    <row r="48" spans="1:167" ht="15.75" customHeight="1">
      <c r="A48" s="26"/>
      <c r="B48" s="104" t="s">
        <v>79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5"/>
      <c r="EH48" s="101">
        <v>384374.6</v>
      </c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15.75" customHeight="1">
      <c r="A49" s="26"/>
      <c r="B49" s="104" t="s">
        <v>80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5"/>
      <c r="EH49" s="101">
        <v>314928.8</v>
      </c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3"/>
    </row>
    <row r="50" spans="1:167" ht="15.75" customHeight="1">
      <c r="A50" s="26"/>
      <c r="B50" s="104" t="s">
        <v>192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5"/>
      <c r="EH50" s="101">
        <v>78301268.82</v>
      </c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3"/>
    </row>
    <row r="51" spans="1:167" s="3" customFormat="1" ht="15.75" customHeight="1">
      <c r="A51" s="24"/>
      <c r="B51" s="106" t="s">
        <v>81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7"/>
      <c r="EH51" s="116">
        <f>EH53+EH54+EH55+EH70</f>
        <v>382931.34</v>
      </c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8"/>
    </row>
    <row r="52" spans="1:167" ht="15.75" customHeight="1">
      <c r="A52" s="29"/>
      <c r="B52" s="114" t="s">
        <v>1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5"/>
      <c r="EH52" s="101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3"/>
    </row>
    <row r="53" spans="1:167" ht="15.75" customHeight="1">
      <c r="A53" s="26"/>
      <c r="B53" s="104" t="s">
        <v>82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5"/>
      <c r="EH53" s="101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3"/>
    </row>
    <row r="54" spans="1:167" ht="15.75" customHeight="1">
      <c r="A54" s="26"/>
      <c r="B54" s="104" t="s">
        <v>83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5"/>
      <c r="EH54" s="101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3"/>
    </row>
    <row r="55" spans="1:167" ht="30.75" customHeight="1">
      <c r="A55" s="26"/>
      <c r="B55" s="104" t="s">
        <v>233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1">
        <f>SUM(EH57:FK69)</f>
        <v>232948.14</v>
      </c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3"/>
    </row>
    <row r="56" spans="1:167" ht="15.75" customHeight="1">
      <c r="A56" s="28"/>
      <c r="B56" s="108" t="s">
        <v>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9"/>
      <c r="EH56" s="122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1"/>
    </row>
    <row r="57" spans="1:167" ht="15.75" customHeight="1">
      <c r="A57" s="26"/>
      <c r="B57" s="104" t="s">
        <v>28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5"/>
      <c r="EH57" s="101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3"/>
    </row>
    <row r="58" spans="1:167" ht="15.75" customHeight="1">
      <c r="A58" s="26"/>
      <c r="B58" s="104" t="s">
        <v>20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5"/>
      <c r="EH58" s="101">
        <v>43874.83</v>
      </c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3"/>
    </row>
    <row r="59" spans="1:167" ht="15.75" customHeight="1">
      <c r="A59" s="26"/>
      <c r="B59" s="104" t="s">
        <v>21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5"/>
      <c r="EH59" s="101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3"/>
    </row>
    <row r="60" spans="1:167" ht="15.75" customHeight="1">
      <c r="A60" s="26"/>
      <c r="B60" s="104" t="s">
        <v>22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5"/>
      <c r="EH60" s="101">
        <v>0</v>
      </c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3"/>
    </row>
    <row r="61" spans="1:167" ht="15.75" customHeight="1">
      <c r="A61" s="26"/>
      <c r="B61" s="104" t="s">
        <v>23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5"/>
      <c r="EH61" s="101">
        <v>10000</v>
      </c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3"/>
    </row>
    <row r="62" spans="1:167" ht="15.75" customHeight="1">
      <c r="A62" s="26"/>
      <c r="B62" s="104" t="s">
        <v>24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5"/>
      <c r="EH62" s="101">
        <v>16928</v>
      </c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3"/>
    </row>
    <row r="63" spans="1:167" ht="15.75" customHeight="1">
      <c r="A63" s="26"/>
      <c r="B63" s="104" t="s">
        <v>25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5"/>
      <c r="EH63" s="101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3"/>
    </row>
    <row r="64" spans="1:167" ht="15.75" customHeight="1">
      <c r="A64" s="26"/>
      <c r="B64" s="104" t="s">
        <v>29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5"/>
      <c r="EH64" s="101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3"/>
    </row>
    <row r="65" spans="1:167" ht="15.75" customHeight="1">
      <c r="A65" s="26"/>
      <c r="B65" s="104" t="s">
        <v>35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5"/>
      <c r="EH65" s="101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3"/>
    </row>
    <row r="66" spans="1:167" ht="15.75" customHeight="1">
      <c r="A66" s="26"/>
      <c r="B66" s="104" t="s">
        <v>30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5"/>
      <c r="EH66" s="101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3"/>
    </row>
    <row r="67" spans="1:167" ht="15.75" customHeight="1">
      <c r="A67" s="26"/>
      <c r="B67" s="104" t="s">
        <v>31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5"/>
      <c r="EH67" s="101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3"/>
    </row>
    <row r="68" spans="1:167" ht="15.75" customHeight="1">
      <c r="A68" s="26"/>
      <c r="B68" s="104" t="s">
        <v>32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5"/>
      <c r="EH68" s="101">
        <v>162145.31</v>
      </c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3"/>
    </row>
    <row r="69" spans="1:167" ht="15.75" customHeight="1">
      <c r="A69" s="26"/>
      <c r="B69" s="104" t="s">
        <v>33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5"/>
      <c r="EH69" s="101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3"/>
    </row>
    <row r="70" spans="1:167" ht="30.75" customHeight="1">
      <c r="A70" s="26"/>
      <c r="B70" s="104" t="s">
        <v>84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5"/>
      <c r="EH70" s="101">
        <f>SUM(EH72:FK84)</f>
        <v>149983.2</v>
      </c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3"/>
    </row>
    <row r="71" spans="1:167" ht="15.75" customHeight="1">
      <c r="A71" s="30"/>
      <c r="B71" s="108" t="s">
        <v>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9"/>
      <c r="EH71" s="101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3"/>
    </row>
    <row r="72" spans="1:167" ht="15.75" customHeight="1">
      <c r="A72" s="26"/>
      <c r="B72" s="104" t="s">
        <v>85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5"/>
      <c r="EH72" s="101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3"/>
    </row>
    <row r="73" spans="1:167" ht="15.75" customHeight="1">
      <c r="A73" s="26"/>
      <c r="B73" s="104" t="s">
        <v>86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5"/>
      <c r="EH73" s="101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3"/>
    </row>
    <row r="74" spans="1:167" ht="15.75" customHeight="1">
      <c r="A74" s="26"/>
      <c r="B74" s="104" t="s">
        <v>87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5"/>
      <c r="EH74" s="101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3"/>
    </row>
    <row r="75" spans="1:167" ht="15.75" customHeight="1">
      <c r="A75" s="26"/>
      <c r="B75" s="104" t="s">
        <v>88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5"/>
      <c r="EH75" s="101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3"/>
    </row>
    <row r="76" spans="1:167" ht="15.75" customHeight="1">
      <c r="A76" s="26"/>
      <c r="B76" s="104" t="s">
        <v>89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5"/>
      <c r="EH76" s="101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3"/>
    </row>
    <row r="77" spans="1:167" ht="15.75" customHeight="1">
      <c r="A77" s="26"/>
      <c r="B77" s="104" t="s">
        <v>90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5"/>
      <c r="EH77" s="101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3"/>
    </row>
    <row r="78" spans="1:167" ht="15.75" customHeight="1">
      <c r="A78" s="26"/>
      <c r="B78" s="104" t="s">
        <v>91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5"/>
      <c r="EH78" s="101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3"/>
    </row>
    <row r="79" spans="1:167" ht="15.75" customHeight="1">
      <c r="A79" s="26"/>
      <c r="B79" s="104" t="s">
        <v>92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5"/>
      <c r="EH79" s="101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3"/>
    </row>
    <row r="80" spans="1:167" ht="15.75" customHeight="1">
      <c r="A80" s="26"/>
      <c r="B80" s="104" t="s">
        <v>93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5"/>
      <c r="EH80" s="101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3"/>
    </row>
    <row r="81" spans="1:167" ht="15.75" customHeight="1">
      <c r="A81" s="26"/>
      <c r="B81" s="104" t="s">
        <v>94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5"/>
      <c r="EH81" s="101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3"/>
    </row>
    <row r="82" spans="1:167" ht="15.75" customHeight="1">
      <c r="A82" s="26"/>
      <c r="B82" s="104" t="s">
        <v>95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5"/>
      <c r="EH82" s="101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3"/>
    </row>
    <row r="83" spans="1:167" ht="15.75" customHeight="1">
      <c r="A83" s="26"/>
      <c r="B83" s="104" t="s">
        <v>96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5"/>
      <c r="EH83" s="101">
        <v>149983.2</v>
      </c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3"/>
    </row>
    <row r="84" spans="1:167" ht="15.75" customHeight="1">
      <c r="A84" s="26"/>
      <c r="B84" s="104" t="s">
        <v>97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5"/>
      <c r="EH84" s="101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3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P86"/>
  <sheetViews>
    <sheetView tabSelected="1" view="pageLayout" zoomScaleSheetLayoutView="75" workbookViewId="0" topLeftCell="A49">
      <selection activeCell="CW58" sqref="CW58:DO58"/>
    </sheetView>
  </sheetViews>
  <sheetFormatPr defaultColWidth="0.875" defaultRowHeight="12.75"/>
  <cols>
    <col min="1" max="1" width="0.12890625" style="1" customWidth="1"/>
    <col min="2" max="27" width="0.875" style="1" customWidth="1"/>
    <col min="28" max="28" width="10.25390625" style="1" customWidth="1"/>
    <col min="29" max="51" width="0.875" style="1" customWidth="1"/>
    <col min="52" max="52" width="17.625" style="1" customWidth="1"/>
    <col min="53" max="70" width="0.875" style="1" customWidth="1"/>
    <col min="71" max="71" width="3.875" style="1" customWidth="1"/>
    <col min="72" max="197" width="0.875" style="1" customWidth="1"/>
    <col min="198" max="198" width="11.625" style="1" bestFit="1" customWidth="1"/>
    <col min="199" max="16384" width="0.875" style="1" customWidth="1"/>
  </cols>
  <sheetData>
    <row r="1" spans="2:182" ht="15">
      <c r="B1" s="113" t="s">
        <v>297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</row>
    <row r="2" spans="63:121" ht="15">
      <c r="BK2" s="86" t="s">
        <v>49</v>
      </c>
      <c r="BL2" s="86"/>
      <c r="BM2" s="86"/>
      <c r="BN2" s="86"/>
      <c r="BO2" s="86"/>
      <c r="BP2" s="86"/>
      <c r="BQ2" s="83" t="s">
        <v>249</v>
      </c>
      <c r="BR2" s="83"/>
      <c r="BS2" s="83"/>
      <c r="BT2" s="83"/>
      <c r="BU2" s="66" t="s">
        <v>2</v>
      </c>
      <c r="BV2" s="66"/>
      <c r="BW2" s="66"/>
      <c r="BX2" s="46"/>
      <c r="BY2" s="46"/>
      <c r="BZ2" s="46"/>
      <c r="CA2" s="46"/>
      <c r="CB2" s="46"/>
      <c r="CC2" s="46"/>
      <c r="CD2" s="46"/>
      <c r="CE2" s="46"/>
      <c r="CF2" s="46"/>
      <c r="CG2" s="83" t="s">
        <v>217</v>
      </c>
      <c r="CH2" s="83"/>
      <c r="CI2" s="83"/>
      <c r="CJ2" s="83"/>
      <c r="CK2" s="66"/>
      <c r="CL2" s="66"/>
      <c r="CM2" s="66"/>
      <c r="CN2" s="83" t="s">
        <v>218</v>
      </c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67">
        <v>20</v>
      </c>
      <c r="DG2" s="67"/>
      <c r="DH2" s="67"/>
      <c r="DI2" s="67"/>
      <c r="DJ2" s="65" t="s">
        <v>230</v>
      </c>
      <c r="DK2" s="65"/>
      <c r="DL2" s="65"/>
      <c r="DM2" s="65"/>
      <c r="DN2" s="66" t="s">
        <v>3</v>
      </c>
      <c r="DO2" s="66"/>
      <c r="DP2" s="66"/>
      <c r="DQ2" s="66"/>
    </row>
    <row r="3" spans="1:18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32" customFormat="1" ht="15" customHeight="1">
      <c r="A4" s="153" t="s">
        <v>105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/>
      <c r="AC4" s="153" t="s">
        <v>98</v>
      </c>
      <c r="AD4" s="154"/>
      <c r="AE4" s="154"/>
      <c r="AF4" s="154"/>
      <c r="AG4" s="154"/>
      <c r="AH4" s="154"/>
      <c r="AI4" s="154"/>
      <c r="AJ4" s="154"/>
      <c r="AK4" s="155"/>
      <c r="AL4" s="153" t="s">
        <v>107</v>
      </c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5"/>
      <c r="BA4" s="173" t="s">
        <v>100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5"/>
    </row>
    <row r="5" spans="1:183" s="32" customFormat="1" ht="15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226"/>
      <c r="AD5" s="227"/>
      <c r="AE5" s="227"/>
      <c r="AF5" s="227"/>
      <c r="AG5" s="227"/>
      <c r="AH5" s="227"/>
      <c r="AI5" s="227"/>
      <c r="AJ5" s="227"/>
      <c r="AK5" s="228"/>
      <c r="AL5" s="226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8"/>
      <c r="BA5" s="153" t="s">
        <v>99</v>
      </c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73" t="s">
        <v>6</v>
      </c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5"/>
    </row>
    <row r="6" spans="1:183" s="32" customFormat="1" ht="57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226"/>
      <c r="AD6" s="227"/>
      <c r="AE6" s="227"/>
      <c r="AF6" s="227"/>
      <c r="AG6" s="227"/>
      <c r="AH6" s="227"/>
      <c r="AI6" s="227"/>
      <c r="AJ6" s="227"/>
      <c r="AK6" s="228"/>
      <c r="AL6" s="226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8"/>
      <c r="BA6" s="226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/>
      <c r="BQ6" s="153" t="s">
        <v>198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5"/>
      <c r="CG6" s="153" t="s">
        <v>197</v>
      </c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5"/>
      <c r="CW6" s="153" t="s">
        <v>106</v>
      </c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5"/>
      <c r="DP6" s="153" t="s">
        <v>101</v>
      </c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5"/>
      <c r="EF6" s="153" t="s">
        <v>102</v>
      </c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5"/>
      <c r="EV6" s="173" t="s">
        <v>103</v>
      </c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5"/>
    </row>
    <row r="7" spans="1:183" s="32" customFormat="1" ht="117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6"/>
      <c r="AD7" s="157"/>
      <c r="AE7" s="157"/>
      <c r="AF7" s="157"/>
      <c r="AG7" s="157"/>
      <c r="AH7" s="157"/>
      <c r="AI7" s="157"/>
      <c r="AJ7" s="157"/>
      <c r="AK7" s="158"/>
      <c r="AL7" s="156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8"/>
      <c r="CG7" s="156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8"/>
      <c r="CW7" s="156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8"/>
      <c r="DP7" s="156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  <c r="EV7" s="156" t="s">
        <v>99</v>
      </c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8"/>
      <c r="FL7" s="156" t="s">
        <v>104</v>
      </c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8"/>
    </row>
    <row r="8" spans="1:183" s="32" customFormat="1" ht="13.5">
      <c r="A8" s="136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79" t="s">
        <v>109</v>
      </c>
      <c r="AD8" s="180"/>
      <c r="AE8" s="180"/>
      <c r="AF8" s="180"/>
      <c r="AG8" s="180"/>
      <c r="AH8" s="180"/>
      <c r="AI8" s="180"/>
      <c r="AJ8" s="180"/>
      <c r="AK8" s="181"/>
      <c r="AL8" s="179" t="s">
        <v>110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1"/>
      <c r="BA8" s="136">
        <v>4</v>
      </c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8"/>
      <c r="BQ8" s="136">
        <v>5</v>
      </c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8"/>
      <c r="CG8" s="179" t="s">
        <v>196</v>
      </c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1"/>
      <c r="CW8" s="136">
        <v>6</v>
      </c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8"/>
      <c r="DP8" s="136">
        <v>7</v>
      </c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8"/>
      <c r="EF8" s="136">
        <v>8</v>
      </c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8"/>
      <c r="EV8" s="136">
        <v>9</v>
      </c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8"/>
      <c r="FL8" s="136">
        <v>10</v>
      </c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8"/>
    </row>
    <row r="9" spans="1:183" s="36" customFormat="1" ht="30" customHeight="1">
      <c r="A9" s="35"/>
      <c r="B9" s="245" t="s">
        <v>108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230" t="s">
        <v>111</v>
      </c>
      <c r="AD9" s="231"/>
      <c r="AE9" s="231"/>
      <c r="AF9" s="231"/>
      <c r="AG9" s="231"/>
      <c r="AH9" s="231"/>
      <c r="AI9" s="231"/>
      <c r="AJ9" s="231"/>
      <c r="AK9" s="232"/>
      <c r="AL9" s="247" t="s">
        <v>15</v>
      </c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150">
        <f>BQ9+CW9+EV9</f>
        <v>66141911</v>
      </c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9">
        <f>BQ12</f>
        <v>56241911</v>
      </c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>
        <f>CW23</f>
        <v>4400000</v>
      </c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>
        <f>EV12</f>
        <v>5500000</v>
      </c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</row>
    <row r="10" spans="1:183" s="36" customFormat="1" ht="15" customHeight="1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0"/>
      <c r="AC10" s="179"/>
      <c r="AD10" s="180"/>
      <c r="AE10" s="180"/>
      <c r="AF10" s="180"/>
      <c r="AG10" s="180"/>
      <c r="AH10" s="180"/>
      <c r="AI10" s="180"/>
      <c r="AJ10" s="180"/>
      <c r="AK10" s="181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 t="s">
        <v>15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 t="s">
        <v>15</v>
      </c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 t="s">
        <v>15</v>
      </c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 t="s">
        <v>15</v>
      </c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 t="s">
        <v>15</v>
      </c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</row>
    <row r="11" spans="1:183" s="36" customFormat="1" ht="15" customHeight="1">
      <c r="A11" s="35"/>
      <c r="B11" s="139" t="s">
        <v>113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248" t="s">
        <v>112</v>
      </c>
      <c r="AD11" s="249"/>
      <c r="AE11" s="249"/>
      <c r="AF11" s="249"/>
      <c r="AG11" s="249"/>
      <c r="AH11" s="249"/>
      <c r="AI11" s="249"/>
      <c r="AJ11" s="249"/>
      <c r="AK11" s="250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</row>
    <row r="12" spans="1:183" s="36" customFormat="1" ht="30" customHeight="1">
      <c r="A12" s="37"/>
      <c r="B12" s="251" t="s">
        <v>237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22" t="s">
        <v>114</v>
      </c>
      <c r="AD12" s="223"/>
      <c r="AE12" s="223"/>
      <c r="AF12" s="223"/>
      <c r="AG12" s="223"/>
      <c r="AH12" s="223"/>
      <c r="AI12" s="223"/>
      <c r="AJ12" s="223"/>
      <c r="AK12" s="224"/>
      <c r="AL12" s="190" t="s">
        <v>296</v>
      </c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45">
        <f aca="true" t="shared" si="0" ref="BA12:BA17">BQ12+EV12</f>
        <v>61741911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>
        <f>BQ13+BQ14+BQ15+BQ16+BQ17</f>
        <v>56241911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 t="s">
        <v>15</v>
      </c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 t="s">
        <v>15</v>
      </c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>
        <f>EV13+EV14+EV15+EV16+EV17+EV19+EV20+EV21+EV22</f>
        <v>5500000</v>
      </c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</row>
    <row r="13" spans="1:183" s="36" customFormat="1" ht="48.75" customHeight="1">
      <c r="A13" s="253" t="s">
        <v>234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33"/>
      <c r="AD13" s="234"/>
      <c r="AE13" s="234"/>
      <c r="AF13" s="234"/>
      <c r="AG13" s="234"/>
      <c r="AH13" s="234"/>
      <c r="AI13" s="234"/>
      <c r="AJ13" s="234"/>
      <c r="AK13" s="235"/>
      <c r="AL13" s="190" t="s">
        <v>296</v>
      </c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229">
        <f t="shared" si="0"/>
        <v>24036512</v>
      </c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>
        <v>23036512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 t="s">
        <v>15</v>
      </c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 t="s">
        <v>15</v>
      </c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 t="s">
        <v>15</v>
      </c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>
        <v>1000000</v>
      </c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 t="s">
        <v>15</v>
      </c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</row>
    <row r="14" spans="1:183" s="36" customFormat="1" ht="48.75" customHeight="1">
      <c r="A14" s="253" t="s">
        <v>235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233"/>
      <c r="AD14" s="234"/>
      <c r="AE14" s="234"/>
      <c r="AF14" s="234"/>
      <c r="AG14" s="234"/>
      <c r="AH14" s="234"/>
      <c r="AI14" s="234"/>
      <c r="AJ14" s="234"/>
      <c r="AK14" s="235"/>
      <c r="AL14" s="190" t="s">
        <v>296</v>
      </c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229">
        <f t="shared" si="0"/>
        <v>9854045</v>
      </c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>
        <v>8854045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 t="s">
        <v>15</v>
      </c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 t="s">
        <v>15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 t="s">
        <v>15</v>
      </c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>
        <v>1000000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 t="s">
        <v>15</v>
      </c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</row>
    <row r="15" spans="1:183" s="36" customFormat="1" ht="48.75" customHeight="1">
      <c r="A15" s="253" t="s">
        <v>236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233"/>
      <c r="AD15" s="234"/>
      <c r="AE15" s="234"/>
      <c r="AF15" s="234"/>
      <c r="AG15" s="234"/>
      <c r="AH15" s="234"/>
      <c r="AI15" s="234"/>
      <c r="AJ15" s="234"/>
      <c r="AK15" s="235"/>
      <c r="AL15" s="190" t="s">
        <v>296</v>
      </c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229">
        <f t="shared" si="0"/>
        <v>4881130</v>
      </c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>
        <v>2881130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 t="s">
        <v>15</v>
      </c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 t="s">
        <v>15</v>
      </c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 t="s">
        <v>15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>
        <v>2000000</v>
      </c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 t="s">
        <v>15</v>
      </c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</row>
    <row r="16" spans="1:183" s="36" customFormat="1" ht="48.75" customHeight="1">
      <c r="A16" s="253" t="s">
        <v>268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233"/>
      <c r="AD16" s="234"/>
      <c r="AE16" s="234"/>
      <c r="AF16" s="234"/>
      <c r="AG16" s="234"/>
      <c r="AH16" s="234"/>
      <c r="AI16" s="234"/>
      <c r="AJ16" s="234"/>
      <c r="AK16" s="235"/>
      <c r="AL16" s="190" t="s">
        <v>296</v>
      </c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229">
        <f t="shared" si="0"/>
        <v>6778124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>
        <v>6778124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 t="s">
        <v>15</v>
      </c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 t="s">
        <v>15</v>
      </c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 t="s">
        <v>15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 t="s">
        <v>15</v>
      </c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</row>
    <row r="17" spans="1:183" s="36" customFormat="1" ht="48.75" customHeight="1">
      <c r="A17" s="253" t="s">
        <v>269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233"/>
      <c r="AD17" s="234"/>
      <c r="AE17" s="234"/>
      <c r="AF17" s="234"/>
      <c r="AG17" s="234"/>
      <c r="AH17" s="234"/>
      <c r="AI17" s="234"/>
      <c r="AJ17" s="234"/>
      <c r="AK17" s="235"/>
      <c r="AL17" s="190" t="s">
        <v>296</v>
      </c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229">
        <f t="shared" si="0"/>
        <v>15192100</v>
      </c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>
        <v>14692100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 t="s">
        <v>15</v>
      </c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 t="s">
        <v>15</v>
      </c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 t="s">
        <v>15</v>
      </c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>
        <v>500000</v>
      </c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 t="s">
        <v>15</v>
      </c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</row>
    <row r="18" spans="1:183" s="36" customFormat="1" ht="29.25" customHeight="1">
      <c r="A18" s="37"/>
      <c r="B18" s="139" t="s">
        <v>227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233"/>
      <c r="AD18" s="234"/>
      <c r="AE18" s="234"/>
      <c r="AF18" s="234"/>
      <c r="AG18" s="234"/>
      <c r="AH18" s="234"/>
      <c r="AI18" s="234"/>
      <c r="AJ18" s="234"/>
      <c r="AK18" s="235"/>
      <c r="AL18" s="141" t="s">
        <v>296</v>
      </c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136">
        <f>EV18</f>
        <v>0</v>
      </c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8"/>
      <c r="BQ18" s="136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8"/>
      <c r="CG18" s="136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8"/>
      <c r="CW18" s="136" t="s">
        <v>15</v>
      </c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8"/>
      <c r="DP18" s="136" t="s">
        <v>15</v>
      </c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8"/>
      <c r="EF18" s="136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8"/>
      <c r="EV18" s="136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8"/>
      <c r="FL18" s="136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8"/>
    </row>
    <row r="19" spans="1:183" s="36" customFormat="1" ht="29.25" customHeight="1">
      <c r="A19" s="37"/>
      <c r="B19" s="256" t="s">
        <v>303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7"/>
      <c r="AC19" s="233"/>
      <c r="AD19" s="234"/>
      <c r="AE19" s="234"/>
      <c r="AF19" s="234"/>
      <c r="AG19" s="234"/>
      <c r="AH19" s="234"/>
      <c r="AI19" s="234"/>
      <c r="AJ19" s="234"/>
      <c r="AK19" s="235"/>
      <c r="AL19" s="190" t="s">
        <v>296</v>
      </c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46">
        <f>EV19</f>
        <v>0</v>
      </c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 t="s">
        <v>15</v>
      </c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 t="s">
        <v>15</v>
      </c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</row>
    <row r="20" spans="1:183" s="36" customFormat="1" ht="46.5" customHeight="1">
      <c r="A20" s="37"/>
      <c r="B20" s="131" t="s">
        <v>228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233"/>
      <c r="AD20" s="234"/>
      <c r="AE20" s="234"/>
      <c r="AF20" s="234"/>
      <c r="AG20" s="234"/>
      <c r="AH20" s="234"/>
      <c r="AI20" s="234"/>
      <c r="AJ20" s="234"/>
      <c r="AK20" s="235"/>
      <c r="AL20" s="190" t="s">
        <v>296</v>
      </c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30">
        <f>EV20</f>
        <v>500000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 t="s">
        <v>15</v>
      </c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 t="s">
        <v>15</v>
      </c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>
        <v>500000</v>
      </c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</row>
    <row r="21" spans="1:183" s="36" customFormat="1" ht="15" customHeight="1">
      <c r="A21" s="37"/>
      <c r="B21" s="131" t="s">
        <v>219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233"/>
      <c r="AD21" s="234"/>
      <c r="AE21" s="234"/>
      <c r="AF21" s="234"/>
      <c r="AG21" s="234"/>
      <c r="AH21" s="234"/>
      <c r="AI21" s="234"/>
      <c r="AJ21" s="234"/>
      <c r="AK21" s="235"/>
      <c r="AL21" s="190" t="s">
        <v>295</v>
      </c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30">
        <f>EV21</f>
        <v>500000</v>
      </c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 t="s">
        <v>15</v>
      </c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 t="s">
        <v>15</v>
      </c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>
        <v>500000</v>
      </c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</row>
    <row r="22" spans="1:183" s="36" customFormat="1" ht="15" customHeight="1">
      <c r="A22" s="37"/>
      <c r="B22" s="139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76"/>
      <c r="AD22" s="177"/>
      <c r="AE22" s="177"/>
      <c r="AF22" s="177"/>
      <c r="AG22" s="177"/>
      <c r="AH22" s="177"/>
      <c r="AI22" s="177"/>
      <c r="AJ22" s="177"/>
      <c r="AK22" s="178"/>
      <c r="AL22" s="190" t="s">
        <v>295</v>
      </c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30">
        <f>EV22</f>
        <v>0</v>
      </c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 t="s">
        <v>15</v>
      </c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</row>
    <row r="23" spans="1:183" s="36" customFormat="1" ht="15" customHeight="1">
      <c r="A23" s="37"/>
      <c r="B23" s="251" t="s">
        <v>238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/>
      <c r="AC23" s="236"/>
      <c r="AD23" s="237"/>
      <c r="AE23" s="237"/>
      <c r="AF23" s="237"/>
      <c r="AG23" s="237"/>
      <c r="AH23" s="237"/>
      <c r="AI23" s="237"/>
      <c r="AJ23" s="237"/>
      <c r="AK23" s="238"/>
      <c r="AL23" s="190" t="s">
        <v>302</v>
      </c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45">
        <f>CW23</f>
        <v>4400000</v>
      </c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35">
        <f>CW39+CW42+CW68</f>
        <v>4400000</v>
      </c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 t="s">
        <v>15</v>
      </c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</row>
    <row r="24" spans="1:183" s="36" customFormat="1" ht="43.5" customHeight="1">
      <c r="A24" s="35"/>
      <c r="B24" s="139" t="s">
        <v>118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  <c r="AC24" s="179" t="s">
        <v>115</v>
      </c>
      <c r="AD24" s="180"/>
      <c r="AE24" s="180"/>
      <c r="AF24" s="180"/>
      <c r="AG24" s="180"/>
      <c r="AH24" s="180"/>
      <c r="AI24" s="180"/>
      <c r="AJ24" s="180"/>
      <c r="AK24" s="181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 t="s">
        <v>15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 t="s">
        <v>15</v>
      </c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 t="s">
        <v>15</v>
      </c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 t="s">
        <v>15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 t="s">
        <v>15</v>
      </c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</row>
    <row r="25" spans="1:183" s="36" customFormat="1" ht="108.75" customHeight="1">
      <c r="A25" s="35"/>
      <c r="B25" s="139" t="s">
        <v>117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179" t="s">
        <v>116</v>
      </c>
      <c r="AD25" s="180"/>
      <c r="AE25" s="180"/>
      <c r="AF25" s="180"/>
      <c r="AG25" s="180"/>
      <c r="AH25" s="180"/>
      <c r="AI25" s="180"/>
      <c r="AJ25" s="180"/>
      <c r="AK25" s="181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 t="s">
        <v>15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 t="s">
        <v>15</v>
      </c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 t="s">
        <v>15</v>
      </c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 t="s">
        <v>15</v>
      </c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 t="s">
        <v>15</v>
      </c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</row>
    <row r="26" spans="1:183" s="36" customFormat="1" ht="14.25" customHeight="1">
      <c r="A26" s="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  <c r="AC26" s="179" t="s">
        <v>119</v>
      </c>
      <c r="AD26" s="180"/>
      <c r="AE26" s="180"/>
      <c r="AF26" s="180"/>
      <c r="AG26" s="180"/>
      <c r="AH26" s="180"/>
      <c r="AI26" s="180"/>
      <c r="AJ26" s="180"/>
      <c r="AK26" s="181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 t="s">
        <v>15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 t="s">
        <v>15</v>
      </c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 t="s">
        <v>15</v>
      </c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 t="s">
        <v>15</v>
      </c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</row>
    <row r="27" spans="1:183" s="36" customFormat="1" ht="15" customHeight="1">
      <c r="A27" s="35"/>
      <c r="B27" s="139" t="s">
        <v>120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  <c r="AC27" s="179" t="s">
        <v>121</v>
      </c>
      <c r="AD27" s="180"/>
      <c r="AE27" s="180"/>
      <c r="AF27" s="180"/>
      <c r="AG27" s="180"/>
      <c r="AH27" s="180"/>
      <c r="AI27" s="180"/>
      <c r="AJ27" s="180"/>
      <c r="AK27" s="181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 t="s">
        <v>15</v>
      </c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 t="s">
        <v>15</v>
      </c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 t="s">
        <v>15</v>
      </c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 t="s">
        <v>15</v>
      </c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</row>
    <row r="28" spans="1:183" s="36" customFormat="1" ht="30" customHeight="1">
      <c r="A28" s="37"/>
      <c r="B28" s="131" t="s">
        <v>194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222" t="s">
        <v>122</v>
      </c>
      <c r="AD28" s="223"/>
      <c r="AE28" s="223"/>
      <c r="AF28" s="223"/>
      <c r="AG28" s="223"/>
      <c r="AH28" s="223"/>
      <c r="AI28" s="223"/>
      <c r="AJ28" s="223"/>
      <c r="AK28" s="224"/>
      <c r="AL28" s="182" t="s">
        <v>15</v>
      </c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 t="s">
        <v>15</v>
      </c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 t="s">
        <v>15</v>
      </c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 t="s">
        <v>15</v>
      </c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 t="s">
        <v>15</v>
      </c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 t="s">
        <v>15</v>
      </c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</row>
    <row r="29" spans="1:183" s="36" customFormat="1" ht="15" customHeight="1">
      <c r="A29" s="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40"/>
      <c r="AC29" s="179"/>
      <c r="AD29" s="180"/>
      <c r="AE29" s="180"/>
      <c r="AF29" s="180"/>
      <c r="AG29" s="180"/>
      <c r="AH29" s="180"/>
      <c r="AI29" s="180"/>
      <c r="AJ29" s="180"/>
      <c r="AK29" s="181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</row>
    <row r="30" spans="1:198" s="36" customFormat="1" ht="30" customHeight="1">
      <c r="A30" s="35"/>
      <c r="B30" s="245" t="s">
        <v>124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6"/>
      <c r="AC30" s="230" t="s">
        <v>123</v>
      </c>
      <c r="AD30" s="231"/>
      <c r="AE30" s="231"/>
      <c r="AF30" s="231"/>
      <c r="AG30" s="231"/>
      <c r="AH30" s="231"/>
      <c r="AI30" s="231"/>
      <c r="AJ30" s="231"/>
      <c r="AK30" s="232"/>
      <c r="AL30" s="247" t="s">
        <v>15</v>
      </c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150">
        <f>BA31+BA40+BA44+BA50+BA53</f>
        <v>66426700</v>
      </c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0">
        <f>BQ31+BQ40+BQ44+BQ50+BQ53</f>
        <v>56526700</v>
      </c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0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0">
        <f>CW40+CW44+CW31+CW50+CW53</f>
        <v>4400000</v>
      </c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0">
        <f>EV31+EV40+EV44+EV53</f>
        <v>5500000</v>
      </c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0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P30" s="56"/>
    </row>
    <row r="31" spans="1:183" s="36" customFormat="1" ht="30" customHeight="1">
      <c r="A31" s="37"/>
      <c r="B31" s="251" t="s">
        <v>126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2"/>
      <c r="AC31" s="236" t="s">
        <v>125</v>
      </c>
      <c r="AD31" s="237"/>
      <c r="AE31" s="237"/>
      <c r="AF31" s="237"/>
      <c r="AG31" s="237"/>
      <c r="AH31" s="237"/>
      <c r="AI31" s="237"/>
      <c r="AJ31" s="237"/>
      <c r="AK31" s="238"/>
      <c r="AL31" s="190" t="s">
        <v>112</v>
      </c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35">
        <f>BQ31+CW31+EV31</f>
        <v>42703702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>
        <f>BQ33+BQ35+BQ36+BQ34+BQ37+BQ38</f>
        <v>38627902</v>
      </c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>
        <f>CW39</f>
        <v>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>
        <f>EV33+EV35+EV36+EV34+EV37+EV38</f>
        <v>4075800</v>
      </c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</row>
    <row r="32" spans="1:183" s="36" customFormat="1" ht="13.5">
      <c r="A32" s="35"/>
      <c r="B32" s="139" t="s">
        <v>1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222" t="s">
        <v>125</v>
      </c>
      <c r="AD32" s="223"/>
      <c r="AE32" s="223"/>
      <c r="AF32" s="223"/>
      <c r="AG32" s="223"/>
      <c r="AH32" s="223"/>
      <c r="AI32" s="223"/>
      <c r="AJ32" s="223"/>
      <c r="AK32" s="224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</row>
    <row r="33" spans="1:183" s="36" customFormat="1" ht="13.5">
      <c r="A33" s="35"/>
      <c r="B33" s="139" t="s">
        <v>127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  <c r="AC33" s="233"/>
      <c r="AD33" s="234"/>
      <c r="AE33" s="234"/>
      <c r="AF33" s="234"/>
      <c r="AG33" s="234"/>
      <c r="AH33" s="234"/>
      <c r="AI33" s="234"/>
      <c r="AJ33" s="234"/>
      <c r="AK33" s="235"/>
      <c r="AL33" s="133" t="s">
        <v>254</v>
      </c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>
        <f aca="true" t="shared" si="1" ref="BA33:BA38">BQ33+EV33</f>
        <v>31738634</v>
      </c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>
        <v>28838634</v>
      </c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>
        <v>2900000</v>
      </c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</row>
    <row r="34" spans="1:183" s="36" customFormat="1" ht="13.5">
      <c r="A34" s="35"/>
      <c r="B34" s="139" t="s">
        <v>127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40"/>
      <c r="AC34" s="233"/>
      <c r="AD34" s="234"/>
      <c r="AE34" s="234"/>
      <c r="AF34" s="234"/>
      <c r="AG34" s="234"/>
      <c r="AH34" s="234"/>
      <c r="AI34" s="234"/>
      <c r="AJ34" s="234"/>
      <c r="AK34" s="235"/>
      <c r="AL34" s="133" t="s">
        <v>275</v>
      </c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4">
        <f t="shared" si="1"/>
        <v>100000</v>
      </c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>
        <v>100000</v>
      </c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</row>
    <row r="35" spans="1:183" s="36" customFormat="1" ht="30" customHeight="1">
      <c r="A35" s="35"/>
      <c r="B35" s="139" t="s">
        <v>128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  <c r="AC35" s="233"/>
      <c r="AD35" s="234"/>
      <c r="AE35" s="234"/>
      <c r="AF35" s="234"/>
      <c r="AG35" s="234"/>
      <c r="AH35" s="234"/>
      <c r="AI35" s="234"/>
      <c r="AJ35" s="234"/>
      <c r="AK35" s="235"/>
      <c r="AL35" s="133" t="s">
        <v>274</v>
      </c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>
        <f t="shared" si="1"/>
        <v>9585068</v>
      </c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>
        <v>8709268</v>
      </c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>
        <v>875800</v>
      </c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</row>
    <row r="36" spans="1:183" s="36" customFormat="1" ht="57" customHeight="1">
      <c r="A36" s="37"/>
      <c r="B36" s="131" t="s">
        <v>129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176"/>
      <c r="AD36" s="177"/>
      <c r="AE36" s="177"/>
      <c r="AF36" s="177"/>
      <c r="AG36" s="177"/>
      <c r="AH36" s="177"/>
      <c r="AI36" s="177"/>
      <c r="AJ36" s="177"/>
      <c r="AK36" s="178"/>
      <c r="AL36" s="133" t="s">
        <v>255</v>
      </c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>
        <f t="shared" si="1"/>
        <v>9690</v>
      </c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>
        <v>9690</v>
      </c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</row>
    <row r="37" spans="1:183" s="36" customFormat="1" ht="57" customHeight="1">
      <c r="A37" s="37"/>
      <c r="B37" s="131" t="s">
        <v>129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57"/>
      <c r="AD37" s="58"/>
      <c r="AE37" s="58"/>
      <c r="AF37" s="58"/>
      <c r="AG37" s="58"/>
      <c r="AH37" s="58"/>
      <c r="AI37" s="58"/>
      <c r="AJ37" s="58"/>
      <c r="AK37" s="59"/>
      <c r="AL37" s="133" t="s">
        <v>304</v>
      </c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>
        <f t="shared" si="1"/>
        <v>170310</v>
      </c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>
        <v>170310</v>
      </c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</row>
    <row r="38" spans="1:183" s="36" customFormat="1" ht="57" customHeight="1">
      <c r="A38" s="37"/>
      <c r="B38" s="131" t="s">
        <v>129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57"/>
      <c r="AD38" s="58"/>
      <c r="AE38" s="58"/>
      <c r="AF38" s="58"/>
      <c r="AG38" s="58"/>
      <c r="AH38" s="58"/>
      <c r="AI38" s="58"/>
      <c r="AJ38" s="58"/>
      <c r="AK38" s="59"/>
      <c r="AL38" s="133" t="s">
        <v>305</v>
      </c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4">
        <f t="shared" si="1"/>
        <v>1100000</v>
      </c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>
        <v>800000</v>
      </c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>
        <v>300000</v>
      </c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</row>
    <row r="39" spans="1:183" s="54" customFormat="1" ht="57" customHeight="1">
      <c r="A39" s="50"/>
      <c r="B39" s="131" t="s">
        <v>253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  <c r="AC39" s="51"/>
      <c r="AD39" s="52"/>
      <c r="AE39" s="52"/>
      <c r="AF39" s="52"/>
      <c r="AG39" s="52"/>
      <c r="AH39" s="52"/>
      <c r="AI39" s="52"/>
      <c r="AJ39" s="52"/>
      <c r="AK39" s="53"/>
      <c r="AL39" s="133" t="s">
        <v>255</v>
      </c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4">
        <f>BQ39+EV39+CW39</f>
        <v>0</v>
      </c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</row>
    <row r="40" spans="1:183" s="36" customFormat="1" ht="43.5" customHeight="1">
      <c r="A40" s="35">
        <v>20039990.94</v>
      </c>
      <c r="B40" s="239" t="s">
        <v>131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40"/>
      <c r="AC40" s="222" t="s">
        <v>130</v>
      </c>
      <c r="AD40" s="223"/>
      <c r="AE40" s="223"/>
      <c r="AF40" s="223"/>
      <c r="AG40" s="223"/>
      <c r="AH40" s="223"/>
      <c r="AI40" s="223"/>
      <c r="AJ40" s="223"/>
      <c r="AK40" s="224"/>
      <c r="AL40" s="190" t="s">
        <v>149</v>
      </c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35">
        <f>BA42</f>
        <v>3100000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>
        <f>BQ42+BQ43</f>
        <v>0</v>
      </c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>
        <f>CW42</f>
        <v>3100000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>
        <f>EV42</f>
        <v>0</v>
      </c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</row>
    <row r="41" spans="1:183" s="36" customFormat="1" ht="1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233"/>
      <c r="AD41" s="234"/>
      <c r="AE41" s="234"/>
      <c r="AF41" s="234"/>
      <c r="AG41" s="234"/>
      <c r="AH41" s="234"/>
      <c r="AI41" s="234"/>
      <c r="AJ41" s="234"/>
      <c r="AK41" s="235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</row>
    <row r="42" spans="1:183" s="54" customFormat="1" ht="15" customHeight="1">
      <c r="A42" s="50"/>
      <c r="B42" s="131" t="s">
        <v>165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  <c r="AC42" s="233"/>
      <c r="AD42" s="234"/>
      <c r="AE42" s="234"/>
      <c r="AF42" s="234"/>
      <c r="AG42" s="234"/>
      <c r="AH42" s="234"/>
      <c r="AI42" s="234"/>
      <c r="AJ42" s="234"/>
      <c r="AK42" s="235"/>
      <c r="AL42" s="133" t="s">
        <v>272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4">
        <f>BQ42+CW42+EV42</f>
        <v>3100000</v>
      </c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129">
        <v>3100000</v>
      </c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</row>
    <row r="43" spans="1:183" s="36" customFormat="1" ht="15" customHeight="1">
      <c r="A43" s="39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2"/>
      <c r="AC43" s="176"/>
      <c r="AD43" s="177"/>
      <c r="AE43" s="177"/>
      <c r="AF43" s="177"/>
      <c r="AG43" s="177"/>
      <c r="AH43" s="177"/>
      <c r="AI43" s="177"/>
      <c r="AJ43" s="177"/>
      <c r="AK43" s="178"/>
      <c r="AL43" s="133" t="s">
        <v>132</v>
      </c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</row>
    <row r="44" spans="1:183" s="36" customFormat="1" ht="30" customHeight="1">
      <c r="A44" s="35"/>
      <c r="B44" s="239" t="s">
        <v>239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40"/>
      <c r="AC44" s="219"/>
      <c r="AD44" s="220"/>
      <c r="AE44" s="220"/>
      <c r="AF44" s="220"/>
      <c r="AG44" s="220"/>
      <c r="AH44" s="220"/>
      <c r="AI44" s="220"/>
      <c r="AJ44" s="220"/>
      <c r="AK44" s="221"/>
      <c r="AL44" s="190" t="s">
        <v>133</v>
      </c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35">
        <f>BQ44+EV44</f>
        <v>1140000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>
        <f>BQ46+BQ47+BQ48</f>
        <v>785000</v>
      </c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>
        <f>EV46+EV47+EV48</f>
        <v>355000</v>
      </c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</row>
    <row r="45" spans="1:183" s="36" customFormat="1" ht="15" customHeight="1">
      <c r="A45" s="35"/>
      <c r="B45" s="139" t="s">
        <v>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176"/>
      <c r="AD45" s="177"/>
      <c r="AE45" s="177"/>
      <c r="AF45" s="177"/>
      <c r="AG45" s="177"/>
      <c r="AH45" s="177"/>
      <c r="AI45" s="177"/>
      <c r="AJ45" s="177"/>
      <c r="AK45" s="178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</row>
    <row r="46" spans="1:183" s="36" customFormat="1" ht="43.5" customHeight="1">
      <c r="A46" s="35"/>
      <c r="B46" s="139" t="s">
        <v>134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222" t="s">
        <v>138</v>
      </c>
      <c r="AD46" s="223"/>
      <c r="AE46" s="223"/>
      <c r="AF46" s="223"/>
      <c r="AG46" s="223"/>
      <c r="AH46" s="223"/>
      <c r="AI46" s="223"/>
      <c r="AJ46" s="223"/>
      <c r="AK46" s="224"/>
      <c r="AL46" s="133" t="s">
        <v>276</v>
      </c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4">
        <f>BQ46+CW46+EV46</f>
        <v>585000</v>
      </c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>
        <v>485000</v>
      </c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>
        <v>100000</v>
      </c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</row>
    <row r="47" spans="1:183" s="36" customFormat="1" ht="30" customHeight="1">
      <c r="A47" s="35"/>
      <c r="B47" s="139" t="s">
        <v>135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233"/>
      <c r="AD47" s="234"/>
      <c r="AE47" s="234"/>
      <c r="AF47" s="234"/>
      <c r="AG47" s="234"/>
      <c r="AH47" s="234"/>
      <c r="AI47" s="234"/>
      <c r="AJ47" s="234"/>
      <c r="AK47" s="235"/>
      <c r="AL47" s="133" t="s">
        <v>277</v>
      </c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4">
        <f>BQ47+CW47+EV47</f>
        <v>345000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>
        <v>300000</v>
      </c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>
        <v>45000</v>
      </c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</row>
    <row r="48" spans="1:183" s="36" customFormat="1" ht="15" customHeight="1">
      <c r="A48" s="35"/>
      <c r="B48" s="139" t="s">
        <v>137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176"/>
      <c r="AD48" s="177"/>
      <c r="AE48" s="177"/>
      <c r="AF48" s="177"/>
      <c r="AG48" s="177"/>
      <c r="AH48" s="177"/>
      <c r="AI48" s="177"/>
      <c r="AJ48" s="177"/>
      <c r="AK48" s="178"/>
      <c r="AL48" s="133" t="s">
        <v>278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>
        <f>BQ48+CW48+EV48</f>
        <v>210000</v>
      </c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>
        <v>210000</v>
      </c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</row>
    <row r="49" spans="1:183" s="36" customFormat="1" ht="43.5" customHeight="1">
      <c r="A49" s="37"/>
      <c r="B49" s="131" t="s">
        <v>140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222" t="s">
        <v>139</v>
      </c>
      <c r="AD49" s="223"/>
      <c r="AE49" s="223"/>
      <c r="AF49" s="223"/>
      <c r="AG49" s="223"/>
      <c r="AH49" s="223"/>
      <c r="AI49" s="223"/>
      <c r="AJ49" s="223"/>
      <c r="AK49" s="224"/>
      <c r="AL49" s="133" t="s">
        <v>136</v>
      </c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</row>
    <row r="50" spans="1:183" s="36" customFormat="1" ht="43.5" customHeight="1">
      <c r="A50" s="35"/>
      <c r="B50" s="239" t="s">
        <v>142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40"/>
      <c r="AC50" s="222" t="s">
        <v>141</v>
      </c>
      <c r="AD50" s="223"/>
      <c r="AE50" s="223"/>
      <c r="AF50" s="223"/>
      <c r="AG50" s="223"/>
      <c r="AH50" s="223"/>
      <c r="AI50" s="223"/>
      <c r="AJ50" s="223"/>
      <c r="AK50" s="224"/>
      <c r="AL50" s="190" t="s">
        <v>256</v>
      </c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35">
        <f>BQ50+CW50+EV50</f>
        <v>127000</v>
      </c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>
        <f>BQ52</f>
        <v>127000</v>
      </c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>
        <f>CW52</f>
        <v>0</v>
      </c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</row>
    <row r="51" spans="1:183" s="36" customFormat="1" ht="15" customHeight="1">
      <c r="A51" s="35"/>
      <c r="B51" s="139" t="s">
        <v>1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0"/>
      <c r="AC51" s="233"/>
      <c r="AD51" s="234"/>
      <c r="AE51" s="234"/>
      <c r="AF51" s="234"/>
      <c r="AG51" s="234"/>
      <c r="AH51" s="234"/>
      <c r="AI51" s="234"/>
      <c r="AJ51" s="234"/>
      <c r="AK51" s="235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</row>
    <row r="52" spans="1:183" s="36" customFormat="1" ht="33.75" customHeight="1">
      <c r="A52" s="38"/>
      <c r="B52" s="241" t="s">
        <v>306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2"/>
      <c r="AC52" s="176"/>
      <c r="AD52" s="177"/>
      <c r="AE52" s="177"/>
      <c r="AF52" s="177"/>
      <c r="AG52" s="177"/>
      <c r="AH52" s="177"/>
      <c r="AI52" s="177"/>
      <c r="AJ52" s="177"/>
      <c r="AK52" s="178"/>
      <c r="AL52" s="133" t="s">
        <v>279</v>
      </c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4">
        <f>BQ52+CW52+EV52</f>
        <v>127000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>
        <v>127000</v>
      </c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</row>
    <row r="53" spans="1:183" s="5" customFormat="1" ht="43.5" customHeight="1">
      <c r="A53" s="33"/>
      <c r="B53" s="243" t="s">
        <v>143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4"/>
      <c r="AC53" s="183"/>
      <c r="AD53" s="184"/>
      <c r="AE53" s="184"/>
      <c r="AF53" s="184"/>
      <c r="AG53" s="184"/>
      <c r="AH53" s="184"/>
      <c r="AI53" s="184"/>
      <c r="AJ53" s="184"/>
      <c r="AK53" s="185"/>
      <c r="AL53" s="190" t="s">
        <v>139</v>
      </c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218">
        <f>BQ53+CW53+EV53</f>
        <v>19355998</v>
      </c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135">
        <f>BQ55+BQ57+BQ58+BQ59+BQ60+BQ61+BQ62+BQ64+BQ65+BQ66+BQ67+BQ68+BQ69+BQ70+BQ71+BQ72+BQ73+BQ74+BQ75+BQ76+BQ56+BQ63</f>
        <v>16986798</v>
      </c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>
        <f>CW55+CW57+CW58+CW59+CW60+CW61+CW62+CW64+CW65+CW66+CW67+CW68+CW69</f>
        <v>1300000</v>
      </c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>
        <f>EV55+EV57+EV58+EV59+EV60+EV61+EV62+EV64+EV65+EV66+EV67+EV68+EV69+EV70+EV71+EV72+EV73+EV74+EV75+EV76</f>
        <v>1069200</v>
      </c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</row>
    <row r="54" spans="1:183" s="5" customFormat="1" ht="15">
      <c r="A54" s="33"/>
      <c r="B54" s="104" t="s">
        <v>1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62"/>
      <c r="AD54" s="163"/>
      <c r="AE54" s="163"/>
      <c r="AF54" s="163"/>
      <c r="AG54" s="163"/>
      <c r="AH54" s="163"/>
      <c r="AI54" s="163"/>
      <c r="AJ54" s="163"/>
      <c r="AK54" s="164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</row>
    <row r="55" spans="1:183" s="5" customFormat="1" ht="60.75" customHeight="1">
      <c r="A55" s="33"/>
      <c r="B55" s="104" t="s">
        <v>145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62"/>
      <c r="AD55" s="163"/>
      <c r="AE55" s="163"/>
      <c r="AF55" s="163"/>
      <c r="AG55" s="163"/>
      <c r="AH55" s="163"/>
      <c r="AI55" s="163"/>
      <c r="AJ55" s="163"/>
      <c r="AK55" s="164"/>
      <c r="AL55" s="133" t="s">
        <v>144</v>
      </c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</row>
    <row r="56" spans="1:183" s="5" customFormat="1" ht="30" customHeight="1">
      <c r="A56" s="33"/>
      <c r="B56" s="104" t="s">
        <v>281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62"/>
      <c r="AD56" s="163"/>
      <c r="AE56" s="163"/>
      <c r="AF56" s="163"/>
      <c r="AG56" s="163"/>
      <c r="AH56" s="163"/>
      <c r="AI56" s="163"/>
      <c r="AJ56" s="163"/>
      <c r="AK56" s="164"/>
      <c r="AL56" s="133" t="s">
        <v>280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4">
        <f>BQ56+CW56+EV56</f>
        <v>30000</v>
      </c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>
        <v>30000</v>
      </c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</row>
    <row r="57" spans="1:183" s="5" customFormat="1" ht="15">
      <c r="A57" s="33"/>
      <c r="B57" s="104" t="s">
        <v>241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62"/>
      <c r="AD57" s="163"/>
      <c r="AE57" s="163"/>
      <c r="AF57" s="163"/>
      <c r="AG57" s="163"/>
      <c r="AH57" s="163"/>
      <c r="AI57" s="163"/>
      <c r="AJ57" s="163"/>
      <c r="AK57" s="164"/>
      <c r="AL57" s="133" t="s">
        <v>257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4">
        <f>BQ57+CW57+EV57</f>
        <v>982000</v>
      </c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>
        <v>870000</v>
      </c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>
        <v>112000</v>
      </c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</row>
    <row r="58" spans="1:183" s="5" customFormat="1" ht="15">
      <c r="A58" s="33"/>
      <c r="B58" s="104" t="s">
        <v>242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62"/>
      <c r="AD58" s="163"/>
      <c r="AE58" s="163"/>
      <c r="AF58" s="163"/>
      <c r="AG58" s="163"/>
      <c r="AH58" s="163"/>
      <c r="AI58" s="163"/>
      <c r="AJ58" s="163"/>
      <c r="AK58" s="164"/>
      <c r="AL58" s="133" t="s">
        <v>258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4">
        <f aca="true" t="shared" si="2" ref="BA58:BA68">BQ58+CW58+EV58</f>
        <v>350000</v>
      </c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>
        <v>270000</v>
      </c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>
        <v>80000</v>
      </c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</row>
    <row r="59" spans="1:183" s="5" customFormat="1" ht="15">
      <c r="A59" s="33"/>
      <c r="B59" s="104" t="s">
        <v>243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162"/>
      <c r="AD59" s="163"/>
      <c r="AE59" s="163"/>
      <c r="AF59" s="163"/>
      <c r="AG59" s="163"/>
      <c r="AH59" s="163"/>
      <c r="AI59" s="163"/>
      <c r="AJ59" s="163"/>
      <c r="AK59" s="164"/>
      <c r="AL59" s="133" t="s">
        <v>259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4">
        <f t="shared" si="2"/>
        <v>8779386</v>
      </c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46">
        <v>8779386</v>
      </c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</row>
    <row r="60" spans="1:183" s="5" customFormat="1" ht="43.5" customHeight="1">
      <c r="A60" s="33"/>
      <c r="B60" s="104" t="s">
        <v>166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65"/>
      <c r="AD60" s="62"/>
      <c r="AE60" s="62"/>
      <c r="AF60" s="62"/>
      <c r="AG60" s="62"/>
      <c r="AH60" s="62"/>
      <c r="AI60" s="62"/>
      <c r="AJ60" s="62"/>
      <c r="AK60" s="166"/>
      <c r="AL60" s="133" t="s">
        <v>266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4">
        <f t="shared" si="2"/>
        <v>0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</row>
    <row r="61" spans="1:183" s="5" customFormat="1" ht="30" customHeight="1">
      <c r="A61" s="33"/>
      <c r="B61" s="104" t="s">
        <v>244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162" t="s">
        <v>147</v>
      </c>
      <c r="AD61" s="163"/>
      <c r="AE61" s="163"/>
      <c r="AF61" s="163"/>
      <c r="AG61" s="163"/>
      <c r="AH61" s="163"/>
      <c r="AI61" s="163"/>
      <c r="AJ61" s="163"/>
      <c r="AK61" s="164"/>
      <c r="AL61" s="133" t="s">
        <v>260</v>
      </c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4">
        <f t="shared" si="2"/>
        <v>1901760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>
        <v>1651760</v>
      </c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>
        <v>250000</v>
      </c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</row>
    <row r="62" spans="1:183" s="5" customFormat="1" ht="15" customHeight="1">
      <c r="A62" s="33"/>
      <c r="B62" s="104" t="s">
        <v>240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5"/>
      <c r="AC62" s="162"/>
      <c r="AD62" s="163"/>
      <c r="AE62" s="163"/>
      <c r="AF62" s="163"/>
      <c r="AG62" s="163"/>
      <c r="AH62" s="163"/>
      <c r="AI62" s="163"/>
      <c r="AJ62" s="163"/>
      <c r="AK62" s="164"/>
      <c r="AL62" s="133" t="s">
        <v>261</v>
      </c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>
        <f t="shared" si="2"/>
        <v>2552240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46">
        <f>2566240-114000</f>
        <v>2452240</v>
      </c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29">
        <v>100000</v>
      </c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</row>
    <row r="63" spans="1:183" s="5" customFormat="1" ht="15" customHeight="1">
      <c r="A63" s="33"/>
      <c r="B63" s="104" t="s">
        <v>307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162"/>
      <c r="AD63" s="163"/>
      <c r="AE63" s="163"/>
      <c r="AF63" s="163"/>
      <c r="AG63" s="163"/>
      <c r="AH63" s="163"/>
      <c r="AI63" s="163"/>
      <c r="AJ63" s="163"/>
      <c r="AK63" s="164"/>
      <c r="AL63" s="133" t="s">
        <v>308</v>
      </c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4">
        <f>BQ63+CW63+EV63</f>
        <v>114000</v>
      </c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46">
        <v>114000</v>
      </c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</row>
    <row r="64" spans="1:183" s="5" customFormat="1" ht="15" customHeight="1">
      <c r="A64" s="33"/>
      <c r="B64" s="104" t="s">
        <v>26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162"/>
      <c r="AD64" s="163"/>
      <c r="AE64" s="163"/>
      <c r="AF64" s="163"/>
      <c r="AG64" s="163"/>
      <c r="AH64" s="163"/>
      <c r="AI64" s="163"/>
      <c r="AJ64" s="163"/>
      <c r="AK64" s="164"/>
      <c r="AL64" s="133" t="s">
        <v>146</v>
      </c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4">
        <f t="shared" si="2"/>
        <v>0</v>
      </c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</row>
    <row r="65" spans="1:183" s="5" customFormat="1" ht="15" customHeight="1">
      <c r="A65" s="34"/>
      <c r="B65" s="258" t="s">
        <v>245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9"/>
      <c r="AC65" s="162"/>
      <c r="AD65" s="163"/>
      <c r="AE65" s="163"/>
      <c r="AF65" s="163"/>
      <c r="AG65" s="163"/>
      <c r="AH65" s="163"/>
      <c r="AI65" s="163"/>
      <c r="AJ65" s="163"/>
      <c r="AK65" s="164"/>
      <c r="AL65" s="133" t="s">
        <v>148</v>
      </c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4">
        <f t="shared" si="2"/>
        <v>0</v>
      </c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</row>
    <row r="66" spans="1:183" s="5" customFormat="1" ht="15" customHeight="1">
      <c r="A66" s="40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5"/>
      <c r="AC66" s="167"/>
      <c r="AD66" s="168"/>
      <c r="AE66" s="168"/>
      <c r="AF66" s="168"/>
      <c r="AG66" s="168"/>
      <c r="AH66" s="168"/>
      <c r="AI66" s="168"/>
      <c r="AJ66" s="168"/>
      <c r="AK66" s="169"/>
      <c r="AL66" s="133" t="s">
        <v>262</v>
      </c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4">
        <f t="shared" si="2"/>
        <v>838000</v>
      </c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>
        <v>400000</v>
      </c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>
        <v>438000</v>
      </c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</row>
    <row r="67" spans="1:183" s="5" customFormat="1" ht="30" customHeight="1">
      <c r="A67" s="33"/>
      <c r="B67" s="104" t="s">
        <v>246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  <c r="AC67" s="170"/>
      <c r="AD67" s="171"/>
      <c r="AE67" s="171"/>
      <c r="AF67" s="171"/>
      <c r="AG67" s="171"/>
      <c r="AH67" s="171"/>
      <c r="AI67" s="171"/>
      <c r="AJ67" s="171"/>
      <c r="AK67" s="172"/>
      <c r="AL67" s="133" t="s">
        <v>146</v>
      </c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4">
        <f t="shared" si="2"/>
        <v>0</v>
      </c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</row>
    <row r="68" spans="1:183" s="55" customFormat="1" ht="15" customHeight="1">
      <c r="A68" s="60"/>
      <c r="B68" s="202" t="s">
        <v>247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3"/>
      <c r="AC68" s="215"/>
      <c r="AD68" s="216"/>
      <c r="AE68" s="216"/>
      <c r="AF68" s="216"/>
      <c r="AG68" s="216"/>
      <c r="AH68" s="216"/>
      <c r="AI68" s="216"/>
      <c r="AJ68" s="216"/>
      <c r="AK68" s="217"/>
      <c r="AL68" s="206" t="s">
        <v>273</v>
      </c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8"/>
      <c r="BA68" s="209">
        <f t="shared" si="2"/>
        <v>1300000</v>
      </c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1"/>
      <c r="BQ68" s="147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9"/>
      <c r="CG68" s="196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8"/>
      <c r="CW68" s="212">
        <v>1300000</v>
      </c>
      <c r="CX68" s="213"/>
      <c r="CY68" s="213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14"/>
      <c r="DP68" s="196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8"/>
      <c r="EF68" s="196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8"/>
      <c r="EV68" s="196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8"/>
      <c r="FL68" s="199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1"/>
    </row>
    <row r="69" spans="1:183" s="5" customFormat="1" ht="15" customHeight="1">
      <c r="A69" s="61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5"/>
      <c r="AC69" s="167"/>
      <c r="AD69" s="168"/>
      <c r="AE69" s="168"/>
      <c r="AF69" s="168"/>
      <c r="AG69" s="168"/>
      <c r="AH69" s="168"/>
      <c r="AI69" s="168"/>
      <c r="AJ69" s="168"/>
      <c r="AK69" s="169"/>
      <c r="AL69" s="206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8"/>
      <c r="BA69" s="209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1"/>
      <c r="BQ69" s="209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1"/>
      <c r="CG69" s="136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8"/>
      <c r="CW69" s="136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8"/>
      <c r="DP69" s="136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8"/>
      <c r="EF69" s="136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8"/>
      <c r="EV69" s="136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8"/>
      <c r="FL69" s="136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8"/>
    </row>
    <row r="70" spans="1:183" s="5" customFormat="1" ht="15" customHeight="1">
      <c r="A70" s="261" t="s">
        <v>282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3"/>
      <c r="AC70" s="167"/>
      <c r="AD70" s="168"/>
      <c r="AE70" s="168"/>
      <c r="AF70" s="168"/>
      <c r="AG70" s="168"/>
      <c r="AH70" s="168"/>
      <c r="AI70" s="168"/>
      <c r="AJ70" s="168"/>
      <c r="AK70" s="169"/>
      <c r="AL70" s="133" t="s">
        <v>283</v>
      </c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4">
        <f aca="true" t="shared" si="3" ref="BA70:BA76">BQ70+CW70+EV70</f>
        <v>1689200</v>
      </c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>
        <v>1600000</v>
      </c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>
        <v>89200</v>
      </c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</row>
    <row r="71" spans="1:183" s="5" customFormat="1" ht="15" customHeight="1">
      <c r="A71" s="261" t="s">
        <v>284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3"/>
      <c r="AC71" s="167"/>
      <c r="AD71" s="168"/>
      <c r="AE71" s="168"/>
      <c r="AF71" s="168"/>
      <c r="AG71" s="168"/>
      <c r="AH71" s="168"/>
      <c r="AI71" s="168"/>
      <c r="AJ71" s="168"/>
      <c r="AK71" s="169"/>
      <c r="AL71" s="133" t="s">
        <v>285</v>
      </c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4">
        <f t="shared" si="3"/>
        <v>150000</v>
      </c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>
        <v>150000</v>
      </c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</row>
    <row r="72" spans="1:183" s="5" customFormat="1" ht="15" customHeight="1">
      <c r="A72" s="261" t="s">
        <v>286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3"/>
      <c r="AC72" s="167"/>
      <c r="AD72" s="168"/>
      <c r="AE72" s="168"/>
      <c r="AF72" s="168"/>
      <c r="AG72" s="168"/>
      <c r="AH72" s="168"/>
      <c r="AI72" s="168"/>
      <c r="AJ72" s="168"/>
      <c r="AK72" s="169"/>
      <c r="AL72" s="133" t="s">
        <v>289</v>
      </c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4">
        <f t="shared" si="3"/>
        <v>200000</v>
      </c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>
        <v>200000</v>
      </c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</row>
    <row r="73" spans="1:183" s="5" customFormat="1" ht="102.75" customHeight="1">
      <c r="A73" s="261" t="s">
        <v>287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3"/>
      <c r="AC73" s="167"/>
      <c r="AD73" s="168"/>
      <c r="AE73" s="168"/>
      <c r="AF73" s="168"/>
      <c r="AG73" s="168"/>
      <c r="AH73" s="168"/>
      <c r="AI73" s="168"/>
      <c r="AJ73" s="168"/>
      <c r="AK73" s="169"/>
      <c r="AL73" s="133" t="s">
        <v>288</v>
      </c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4">
        <f t="shared" si="3"/>
        <v>259412</v>
      </c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>
        <f>100000+159412</f>
        <v>259412</v>
      </c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</row>
    <row r="74" spans="1:183" s="5" customFormat="1" ht="31.5" customHeight="1">
      <c r="A74" s="261" t="s">
        <v>292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3"/>
      <c r="AC74" s="167"/>
      <c r="AD74" s="168"/>
      <c r="AE74" s="168"/>
      <c r="AF74" s="168"/>
      <c r="AG74" s="168"/>
      <c r="AH74" s="168"/>
      <c r="AI74" s="168"/>
      <c r="AJ74" s="168"/>
      <c r="AK74" s="169"/>
      <c r="AL74" s="133" t="s">
        <v>293</v>
      </c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4">
        <f t="shared" si="3"/>
        <v>30000</v>
      </c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>
        <v>30000</v>
      </c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</row>
    <row r="75" spans="1:183" s="5" customFormat="1" ht="48.75" customHeight="1">
      <c r="A75" s="261" t="s">
        <v>311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3"/>
      <c r="AC75" s="167"/>
      <c r="AD75" s="168"/>
      <c r="AE75" s="168"/>
      <c r="AF75" s="168"/>
      <c r="AG75" s="168"/>
      <c r="AH75" s="168"/>
      <c r="AI75" s="168"/>
      <c r="AJ75" s="168"/>
      <c r="AK75" s="169"/>
      <c r="AL75" s="133" t="s">
        <v>294</v>
      </c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4">
        <f t="shared" si="3"/>
        <v>180000</v>
      </c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>
        <v>180000</v>
      </c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130"/>
    </row>
    <row r="76" spans="1:183" s="5" customFormat="1" ht="15" customHeight="1">
      <c r="A76" s="261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3"/>
      <c r="AC76" s="167"/>
      <c r="AD76" s="168"/>
      <c r="AE76" s="168"/>
      <c r="AF76" s="168"/>
      <c r="AG76" s="168"/>
      <c r="AH76" s="168"/>
      <c r="AI76" s="168"/>
      <c r="AJ76" s="168"/>
      <c r="AK76" s="169"/>
      <c r="AL76" s="133" t="s">
        <v>294</v>
      </c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4">
        <f t="shared" si="3"/>
        <v>0</v>
      </c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</row>
    <row r="77" spans="1:183" s="36" customFormat="1" ht="42" customHeight="1">
      <c r="A77" s="35"/>
      <c r="B77" s="186" t="s">
        <v>150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7"/>
      <c r="AC77" s="191" t="s">
        <v>149</v>
      </c>
      <c r="AD77" s="192"/>
      <c r="AE77" s="192"/>
      <c r="AF77" s="192"/>
      <c r="AG77" s="192"/>
      <c r="AH77" s="192"/>
      <c r="AI77" s="192"/>
      <c r="AJ77" s="192"/>
      <c r="AK77" s="193"/>
      <c r="AL77" s="194" t="s">
        <v>15</v>
      </c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  <c r="FP77" s="195"/>
      <c r="FQ77" s="195"/>
      <c r="FR77" s="195"/>
      <c r="FS77" s="195"/>
      <c r="FT77" s="195"/>
      <c r="FU77" s="195"/>
      <c r="FV77" s="195"/>
      <c r="FW77" s="195"/>
      <c r="FX77" s="195"/>
      <c r="FY77" s="195"/>
      <c r="FZ77" s="195"/>
      <c r="GA77" s="195"/>
    </row>
    <row r="78" spans="1:183" s="36" customFormat="1" ht="15" customHeight="1">
      <c r="A78" s="35"/>
      <c r="B78" s="139" t="s">
        <v>1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40"/>
      <c r="AC78" s="179"/>
      <c r="AD78" s="180"/>
      <c r="AE78" s="180"/>
      <c r="AF78" s="180"/>
      <c r="AG78" s="180"/>
      <c r="AH78" s="180"/>
      <c r="AI78" s="180"/>
      <c r="AJ78" s="180"/>
      <c r="AK78" s="181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</row>
    <row r="79" spans="1:183" s="36" customFormat="1" ht="30" customHeight="1">
      <c r="A79" s="35"/>
      <c r="B79" s="139" t="s">
        <v>152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40"/>
      <c r="AC79" s="179" t="s">
        <v>151</v>
      </c>
      <c r="AD79" s="180"/>
      <c r="AE79" s="180"/>
      <c r="AF79" s="180"/>
      <c r="AG79" s="180"/>
      <c r="AH79" s="180"/>
      <c r="AI79" s="180"/>
      <c r="AJ79" s="180"/>
      <c r="AK79" s="181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</row>
    <row r="80" spans="1:183" s="36" customFormat="1" ht="15" customHeight="1">
      <c r="A80" s="35"/>
      <c r="B80" s="139" t="s">
        <v>153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40"/>
      <c r="AC80" s="179" t="s">
        <v>154</v>
      </c>
      <c r="AD80" s="180"/>
      <c r="AE80" s="180"/>
      <c r="AF80" s="180"/>
      <c r="AG80" s="180"/>
      <c r="AH80" s="180"/>
      <c r="AI80" s="180"/>
      <c r="AJ80" s="180"/>
      <c r="AK80" s="181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/>
    </row>
    <row r="81" spans="1:183" s="36" customFormat="1" ht="30" customHeight="1">
      <c r="A81" s="35"/>
      <c r="B81" s="139" t="s">
        <v>156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40"/>
      <c r="AC81" s="179" t="s">
        <v>155</v>
      </c>
      <c r="AD81" s="180"/>
      <c r="AE81" s="180"/>
      <c r="AF81" s="180"/>
      <c r="AG81" s="180"/>
      <c r="AH81" s="180"/>
      <c r="AI81" s="180"/>
      <c r="AJ81" s="180"/>
      <c r="AK81" s="181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</row>
    <row r="82" spans="1:183" s="36" customFormat="1" ht="15" customHeight="1">
      <c r="A82" s="35"/>
      <c r="B82" s="139" t="s">
        <v>1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40"/>
      <c r="AC82" s="179"/>
      <c r="AD82" s="180"/>
      <c r="AE82" s="180"/>
      <c r="AF82" s="180"/>
      <c r="AG82" s="180"/>
      <c r="AH82" s="180"/>
      <c r="AI82" s="180"/>
      <c r="AJ82" s="180"/>
      <c r="AK82" s="181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</row>
    <row r="83" spans="1:183" s="36" customFormat="1" ht="30" customHeight="1">
      <c r="A83" s="35"/>
      <c r="B83" s="139" t="s">
        <v>157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40"/>
      <c r="AC83" s="179" t="s">
        <v>158</v>
      </c>
      <c r="AD83" s="180"/>
      <c r="AE83" s="180"/>
      <c r="AF83" s="180"/>
      <c r="AG83" s="180"/>
      <c r="AH83" s="180"/>
      <c r="AI83" s="180"/>
      <c r="AJ83" s="180"/>
      <c r="AK83" s="181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  <c r="FU83" s="130"/>
      <c r="FV83" s="130"/>
      <c r="FW83" s="130"/>
      <c r="FX83" s="130"/>
      <c r="FY83" s="130"/>
      <c r="FZ83" s="130"/>
      <c r="GA83" s="130"/>
    </row>
    <row r="84" spans="1:183" s="36" customFormat="1" ht="15" customHeight="1">
      <c r="A84" s="35"/>
      <c r="B84" s="139" t="s">
        <v>160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40"/>
      <c r="AC84" s="179" t="s">
        <v>159</v>
      </c>
      <c r="AD84" s="180"/>
      <c r="AE84" s="180"/>
      <c r="AF84" s="180"/>
      <c r="AG84" s="180"/>
      <c r="AH84" s="180"/>
      <c r="AI84" s="180"/>
      <c r="AJ84" s="180"/>
      <c r="AK84" s="181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</row>
    <row r="85" spans="1:183" s="36" customFormat="1" ht="30" customHeight="1">
      <c r="A85" s="35"/>
      <c r="B85" s="188" t="s">
        <v>163</v>
      </c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9"/>
      <c r="AC85" s="141" t="s">
        <v>161</v>
      </c>
      <c r="AD85" s="142"/>
      <c r="AE85" s="142"/>
      <c r="AF85" s="142"/>
      <c r="AG85" s="142"/>
      <c r="AH85" s="142"/>
      <c r="AI85" s="142"/>
      <c r="AJ85" s="142"/>
      <c r="AK85" s="143"/>
      <c r="AL85" s="190" t="s">
        <v>15</v>
      </c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45">
        <f>EV85+BQ85</f>
        <v>284789</v>
      </c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>
        <v>284789</v>
      </c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  <c r="FT85" s="145"/>
      <c r="FU85" s="145"/>
      <c r="FV85" s="145"/>
      <c r="FW85" s="145"/>
      <c r="FX85" s="145"/>
      <c r="FY85" s="145"/>
      <c r="FZ85" s="145"/>
      <c r="GA85" s="145"/>
    </row>
    <row r="86" spans="1:183" s="36" customFormat="1" ht="30" customHeight="1">
      <c r="A86" s="35"/>
      <c r="B86" s="186" t="s">
        <v>164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7"/>
      <c r="AC86" s="179" t="s">
        <v>162</v>
      </c>
      <c r="AD86" s="180"/>
      <c r="AE86" s="180"/>
      <c r="AF86" s="180"/>
      <c r="AG86" s="180"/>
      <c r="AH86" s="180"/>
      <c r="AI86" s="180"/>
      <c r="AJ86" s="180"/>
      <c r="AK86" s="181"/>
      <c r="AL86" s="182" t="s">
        <v>15</v>
      </c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  <c r="FT86" s="130"/>
      <c r="FU86" s="130"/>
      <c r="FV86" s="130"/>
      <c r="FW86" s="130"/>
      <c r="FX86" s="130"/>
      <c r="FY86" s="130"/>
      <c r="FZ86" s="130"/>
      <c r="GA86" s="130"/>
    </row>
  </sheetData>
  <sheetProtection/>
  <mergeCells count="868">
    <mergeCell ref="CW63:DO63"/>
    <mergeCell ref="DP63:EE63"/>
    <mergeCell ref="EF63:EU63"/>
    <mergeCell ref="EV63:FK63"/>
    <mergeCell ref="FL63:GA63"/>
    <mergeCell ref="B63:AB63"/>
    <mergeCell ref="AC63:AK63"/>
    <mergeCell ref="AL63:AZ63"/>
    <mergeCell ref="BA63:BP63"/>
    <mergeCell ref="BQ63:CF63"/>
    <mergeCell ref="A73:AB73"/>
    <mergeCell ref="A74:AB74"/>
    <mergeCell ref="A75:AB75"/>
    <mergeCell ref="A76:AB76"/>
    <mergeCell ref="CW69:DO69"/>
    <mergeCell ref="CG69:CV69"/>
    <mergeCell ref="BA69:BP69"/>
    <mergeCell ref="AL69:AZ69"/>
    <mergeCell ref="CW72:DO72"/>
    <mergeCell ref="CW76:DO76"/>
    <mergeCell ref="DP72:EE72"/>
    <mergeCell ref="EF72:EU72"/>
    <mergeCell ref="EV72:FK72"/>
    <mergeCell ref="FL72:GA72"/>
    <mergeCell ref="A70:AB70"/>
    <mergeCell ref="A72:AB72"/>
    <mergeCell ref="A71:AB71"/>
    <mergeCell ref="CW71:DO71"/>
    <mergeCell ref="DP71:EE71"/>
    <mergeCell ref="AC72:AK72"/>
    <mergeCell ref="AL72:AZ72"/>
    <mergeCell ref="BA72:BP72"/>
    <mergeCell ref="BQ72:CF72"/>
    <mergeCell ref="CG72:CV72"/>
    <mergeCell ref="AC71:AK71"/>
    <mergeCell ref="AL71:AZ71"/>
    <mergeCell ref="BA71:BP71"/>
    <mergeCell ref="BQ71:CF71"/>
    <mergeCell ref="CG71:CV71"/>
    <mergeCell ref="CW75:DO75"/>
    <mergeCell ref="FL75:GA75"/>
    <mergeCell ref="AC76:AK76"/>
    <mergeCell ref="AL76:AZ76"/>
    <mergeCell ref="BA76:BP76"/>
    <mergeCell ref="BQ76:CF76"/>
    <mergeCell ref="CG76:CV76"/>
    <mergeCell ref="DP76:EE76"/>
    <mergeCell ref="EF76:EU76"/>
    <mergeCell ref="EV76:FK76"/>
    <mergeCell ref="FL76:GA76"/>
    <mergeCell ref="EV74:FK74"/>
    <mergeCell ref="FL74:GA74"/>
    <mergeCell ref="AC75:AK75"/>
    <mergeCell ref="AL75:AZ75"/>
    <mergeCell ref="BA75:BP75"/>
    <mergeCell ref="BQ75:CF75"/>
    <mergeCell ref="CG75:CV75"/>
    <mergeCell ref="DP75:EE75"/>
    <mergeCell ref="EF75:EU75"/>
    <mergeCell ref="EV75:FK75"/>
    <mergeCell ref="EV73:FK73"/>
    <mergeCell ref="FL73:GA73"/>
    <mergeCell ref="AC74:AK74"/>
    <mergeCell ref="AL74:AZ74"/>
    <mergeCell ref="BA74:BP74"/>
    <mergeCell ref="BQ74:CF74"/>
    <mergeCell ref="CG74:CV74"/>
    <mergeCell ref="CW74:DO74"/>
    <mergeCell ref="DP74:EE74"/>
    <mergeCell ref="EF74:EU74"/>
    <mergeCell ref="EV71:FK71"/>
    <mergeCell ref="FL71:GA71"/>
    <mergeCell ref="AC73:AK73"/>
    <mergeCell ref="AL73:AZ73"/>
    <mergeCell ref="BA73:BP73"/>
    <mergeCell ref="BQ73:CF73"/>
    <mergeCell ref="CG73:CV73"/>
    <mergeCell ref="CW73:DO73"/>
    <mergeCell ref="DP73:EE73"/>
    <mergeCell ref="EF73:EU73"/>
    <mergeCell ref="CW70:DO70"/>
    <mergeCell ref="DP70:EE70"/>
    <mergeCell ref="EF70:EU70"/>
    <mergeCell ref="EV70:FK70"/>
    <mergeCell ref="FL70:GA70"/>
    <mergeCell ref="EF71:EU71"/>
    <mergeCell ref="CW56:DO56"/>
    <mergeCell ref="DP56:EE56"/>
    <mergeCell ref="EF56:EU56"/>
    <mergeCell ref="EV56:FK56"/>
    <mergeCell ref="FL56:GA56"/>
    <mergeCell ref="DP57:EE57"/>
    <mergeCell ref="EV59:FK59"/>
    <mergeCell ref="FL58:GA58"/>
    <mergeCell ref="AC70:AK70"/>
    <mergeCell ref="AL70:AZ70"/>
    <mergeCell ref="BA70:BP70"/>
    <mergeCell ref="BQ70:CF70"/>
    <mergeCell ref="CG70:CV70"/>
    <mergeCell ref="BA61:BP61"/>
    <mergeCell ref="AL61:AZ61"/>
    <mergeCell ref="CG63:CV63"/>
    <mergeCell ref="B34:AB34"/>
    <mergeCell ref="CW34:DO34"/>
    <mergeCell ref="DP34:EE34"/>
    <mergeCell ref="AL34:AZ34"/>
    <mergeCell ref="BA34:BP34"/>
    <mergeCell ref="BQ34:CF34"/>
    <mergeCell ref="CG34:CV34"/>
    <mergeCell ref="B56:AB56"/>
    <mergeCell ref="AC56:AK56"/>
    <mergeCell ref="AL56:AZ56"/>
    <mergeCell ref="BA56:BP56"/>
    <mergeCell ref="BQ56:CF56"/>
    <mergeCell ref="CG56:CV56"/>
    <mergeCell ref="FL17:GA17"/>
    <mergeCell ref="DP16:EE16"/>
    <mergeCell ref="EF16:EU16"/>
    <mergeCell ref="EV16:FK16"/>
    <mergeCell ref="FL16:GA16"/>
    <mergeCell ref="EV34:FK34"/>
    <mergeCell ref="FL34:GA34"/>
    <mergeCell ref="EF34:EU34"/>
    <mergeCell ref="CW32:DO32"/>
    <mergeCell ref="CW30:DO30"/>
    <mergeCell ref="EF30:EU30"/>
    <mergeCell ref="BA16:BP16"/>
    <mergeCell ref="BQ16:CF16"/>
    <mergeCell ref="CG16:CV16"/>
    <mergeCell ref="CW16:DO16"/>
    <mergeCell ref="BA23:BP23"/>
    <mergeCell ref="BA24:BP24"/>
    <mergeCell ref="BA26:BP26"/>
    <mergeCell ref="A17:AB17"/>
    <mergeCell ref="AL17:AZ17"/>
    <mergeCell ref="BA17:BP17"/>
    <mergeCell ref="BQ17:CF17"/>
    <mergeCell ref="CG17:CV17"/>
    <mergeCell ref="CW17:DO17"/>
    <mergeCell ref="FL39:GA39"/>
    <mergeCell ref="B39:AB39"/>
    <mergeCell ref="AL39:AZ39"/>
    <mergeCell ref="BA39:BP39"/>
    <mergeCell ref="BQ39:CF39"/>
    <mergeCell ref="CG39:CV39"/>
    <mergeCell ref="CW39:DO39"/>
    <mergeCell ref="A13:AB13"/>
    <mergeCell ref="EV14:FK14"/>
    <mergeCell ref="FL14:GA14"/>
    <mergeCell ref="A15:AB15"/>
    <mergeCell ref="AL15:AZ15"/>
    <mergeCell ref="BQ15:CF15"/>
    <mergeCell ref="CG15:CV15"/>
    <mergeCell ref="CW15:DO15"/>
    <mergeCell ref="BA14:BP14"/>
    <mergeCell ref="BQ14:CF14"/>
    <mergeCell ref="FL15:GA15"/>
    <mergeCell ref="BA15:BP15"/>
    <mergeCell ref="B60:AB60"/>
    <mergeCell ref="AL66:AZ66"/>
    <mergeCell ref="BA66:BP66"/>
    <mergeCell ref="CG66:CV66"/>
    <mergeCell ref="B65:AB66"/>
    <mergeCell ref="B61:AB61"/>
    <mergeCell ref="EF39:EU39"/>
    <mergeCell ref="EV39:FK39"/>
    <mergeCell ref="B62:AB62"/>
    <mergeCell ref="AL62:AZ62"/>
    <mergeCell ref="B1:FZ1"/>
    <mergeCell ref="B23:AB23"/>
    <mergeCell ref="BA32:BP32"/>
    <mergeCell ref="FL9:GA9"/>
    <mergeCell ref="FL28:GA28"/>
    <mergeCell ref="FL19:GA19"/>
    <mergeCell ref="EF11:EU11"/>
    <mergeCell ref="EV11:FK11"/>
    <mergeCell ref="FL54:GA54"/>
    <mergeCell ref="FL60:GA60"/>
    <mergeCell ref="FL66:GA66"/>
    <mergeCell ref="DP40:EE40"/>
    <mergeCell ref="FL40:GA40"/>
    <mergeCell ref="FL44:GA44"/>
    <mergeCell ref="FL45:GA45"/>
    <mergeCell ref="FL46:GA46"/>
    <mergeCell ref="EF40:EU40"/>
    <mergeCell ref="EV40:FK40"/>
    <mergeCell ref="FL43:GA43"/>
    <mergeCell ref="EF32:EU32"/>
    <mergeCell ref="FL51:GA51"/>
    <mergeCell ref="FL30:GA30"/>
    <mergeCell ref="FL31:GA31"/>
    <mergeCell ref="FL36:GA36"/>
    <mergeCell ref="FL32:GA32"/>
    <mergeCell ref="FL35:GA35"/>
    <mergeCell ref="FL41:GA41"/>
    <mergeCell ref="FL42:GA42"/>
    <mergeCell ref="FL23:GA23"/>
    <mergeCell ref="FL22:GA22"/>
    <mergeCell ref="DP32:EE32"/>
    <mergeCell ref="B12:AB12"/>
    <mergeCell ref="AL12:AZ12"/>
    <mergeCell ref="B19:AB19"/>
    <mergeCell ref="EV15:FK15"/>
    <mergeCell ref="A14:AB14"/>
    <mergeCell ref="AL14:AZ14"/>
    <mergeCell ref="BA25:BP25"/>
    <mergeCell ref="CG19:CV19"/>
    <mergeCell ref="BA46:BP46"/>
    <mergeCell ref="BA40:BP40"/>
    <mergeCell ref="BA33:BP33"/>
    <mergeCell ref="CW13:DO13"/>
    <mergeCell ref="DP13:EE13"/>
    <mergeCell ref="BA19:BP19"/>
    <mergeCell ref="DP46:EE46"/>
    <mergeCell ref="CG43:CV43"/>
    <mergeCell ref="CG42:CV42"/>
    <mergeCell ref="CG11:CV11"/>
    <mergeCell ref="DP14:EE14"/>
    <mergeCell ref="EF14:EU14"/>
    <mergeCell ref="DP15:EE15"/>
    <mergeCell ref="EF15:EU15"/>
    <mergeCell ref="DP17:EE17"/>
    <mergeCell ref="EF17:EU17"/>
    <mergeCell ref="CG14:CV14"/>
    <mergeCell ref="CW14:DO14"/>
    <mergeCell ref="AL55:AZ55"/>
    <mergeCell ref="A4:AB7"/>
    <mergeCell ref="AL4:AZ7"/>
    <mergeCell ref="AL36:AZ36"/>
    <mergeCell ref="AL32:AZ32"/>
    <mergeCell ref="AL35:AZ35"/>
    <mergeCell ref="AL24:AZ24"/>
    <mergeCell ref="AL25:AZ25"/>
    <mergeCell ref="A16:AB16"/>
    <mergeCell ref="AL16:AZ16"/>
    <mergeCell ref="B31:AB31"/>
    <mergeCell ref="B46:AB46"/>
    <mergeCell ref="CG46:CV46"/>
    <mergeCell ref="CW51:DO51"/>
    <mergeCell ref="DP51:EE51"/>
    <mergeCell ref="EF51:EU51"/>
    <mergeCell ref="CW50:DO50"/>
    <mergeCell ref="DP50:EE50"/>
    <mergeCell ref="EF50:EU50"/>
    <mergeCell ref="CW46:DO46"/>
    <mergeCell ref="B44:AB44"/>
    <mergeCell ref="AL44:AZ44"/>
    <mergeCell ref="CG44:CV44"/>
    <mergeCell ref="BA44:BP44"/>
    <mergeCell ref="BA45:BP45"/>
    <mergeCell ref="AL45:AZ45"/>
    <mergeCell ref="CG45:CV45"/>
    <mergeCell ref="CW36:DO36"/>
    <mergeCell ref="CW41:DO41"/>
    <mergeCell ref="DP30:EE30"/>
    <mergeCell ref="CW31:DO31"/>
    <mergeCell ref="DP31:EE31"/>
    <mergeCell ref="CW33:DO33"/>
    <mergeCell ref="DP33:EE33"/>
    <mergeCell ref="DP41:EE41"/>
    <mergeCell ref="CW38:DO38"/>
    <mergeCell ref="DP39:EE39"/>
    <mergeCell ref="CG41:CV41"/>
    <mergeCell ref="CG33:CV33"/>
    <mergeCell ref="CG35:CV35"/>
    <mergeCell ref="CG36:CV36"/>
    <mergeCell ref="AL31:AZ31"/>
    <mergeCell ref="BA28:BP28"/>
    <mergeCell ref="BA30:BP30"/>
    <mergeCell ref="BA31:BP31"/>
    <mergeCell ref="CG28:CV28"/>
    <mergeCell ref="BQ32:CF32"/>
    <mergeCell ref="B33:AB33"/>
    <mergeCell ref="AL33:AZ33"/>
    <mergeCell ref="B36:AB36"/>
    <mergeCell ref="B35:AB35"/>
    <mergeCell ref="B25:AB25"/>
    <mergeCell ref="AC30:AK30"/>
    <mergeCell ref="B30:AB30"/>
    <mergeCell ref="B32:AB32"/>
    <mergeCell ref="AL30:AZ30"/>
    <mergeCell ref="B26:AB26"/>
    <mergeCell ref="AC31:AK31"/>
    <mergeCell ref="BA35:BP35"/>
    <mergeCell ref="BA36:BP36"/>
    <mergeCell ref="BA41:BP41"/>
    <mergeCell ref="AL46:AZ46"/>
    <mergeCell ref="AL42:AZ42"/>
    <mergeCell ref="BA42:BP42"/>
    <mergeCell ref="BA43:BP43"/>
    <mergeCell ref="AL43:AZ43"/>
    <mergeCell ref="AL41:AZ41"/>
    <mergeCell ref="B51:AB51"/>
    <mergeCell ref="AL51:AZ51"/>
    <mergeCell ref="BA50:BP50"/>
    <mergeCell ref="BA51:BP51"/>
    <mergeCell ref="B45:AB45"/>
    <mergeCell ref="B50:AB50"/>
    <mergeCell ref="AL50:AZ50"/>
    <mergeCell ref="B49:AB49"/>
    <mergeCell ref="AC49:AK49"/>
    <mergeCell ref="BA49:BP49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AL11:AZ11"/>
    <mergeCell ref="BA20:BP20"/>
    <mergeCell ref="CG21:CV21"/>
    <mergeCell ref="BA22:BP22"/>
    <mergeCell ref="CG23:CV23"/>
    <mergeCell ref="CG22:CV22"/>
    <mergeCell ref="CG9:CV9"/>
    <mergeCell ref="BA9:BP9"/>
    <mergeCell ref="BA12:BP12"/>
    <mergeCell ref="BQ11:CF11"/>
    <mergeCell ref="BQ13:CF13"/>
    <mergeCell ref="B24:AB24"/>
    <mergeCell ref="AL21:AZ21"/>
    <mergeCell ref="AL23:AZ23"/>
    <mergeCell ref="B22:AB22"/>
    <mergeCell ref="B21:AB21"/>
    <mergeCell ref="B20:AB20"/>
    <mergeCell ref="AL20:AZ20"/>
    <mergeCell ref="B53:AB53"/>
    <mergeCell ref="AL53:AZ53"/>
    <mergeCell ref="AC50:AK52"/>
    <mergeCell ref="AC32:AK36"/>
    <mergeCell ref="AL40:AZ40"/>
    <mergeCell ref="B48:AB48"/>
    <mergeCell ref="AL47:AZ47"/>
    <mergeCell ref="B52:AB52"/>
    <mergeCell ref="AL49:AZ49"/>
    <mergeCell ref="AC47:AK47"/>
    <mergeCell ref="B64:AB64"/>
    <mergeCell ref="AL64:AZ64"/>
    <mergeCell ref="AC62:AK62"/>
    <mergeCell ref="AC64:AK64"/>
    <mergeCell ref="B55:AB55"/>
    <mergeCell ref="B54:AB54"/>
    <mergeCell ref="B58:AB58"/>
    <mergeCell ref="AL58:AZ58"/>
    <mergeCell ref="B59:AB59"/>
    <mergeCell ref="AC58:AK58"/>
    <mergeCell ref="CG10:CV10"/>
    <mergeCell ref="FL13:GA13"/>
    <mergeCell ref="CG13:CV13"/>
    <mergeCell ref="CG12:CV12"/>
    <mergeCell ref="CW19:DO19"/>
    <mergeCell ref="DP19:EE19"/>
    <mergeCell ref="CW11:DO11"/>
    <mergeCell ref="DP11:EE11"/>
    <mergeCell ref="EF13:EU13"/>
    <mergeCell ref="CW12:DO12"/>
    <mergeCell ref="EV30:FK30"/>
    <mergeCell ref="EV50:FK50"/>
    <mergeCell ref="EF31:EU31"/>
    <mergeCell ref="EV31:FK31"/>
    <mergeCell ref="FL10:GA10"/>
    <mergeCell ref="FL11:GA11"/>
    <mergeCell ref="FL12:GA12"/>
    <mergeCell ref="EF46:EU46"/>
    <mergeCell ref="EF19:EU19"/>
    <mergeCell ref="EF33:EU33"/>
    <mergeCell ref="EV33:FK33"/>
    <mergeCell ref="EV32:FK32"/>
    <mergeCell ref="EV25:FK25"/>
    <mergeCell ref="FL25:GA25"/>
    <mergeCell ref="EV77:FK77"/>
    <mergeCell ref="EV64:FK64"/>
    <mergeCell ref="EV51:FK51"/>
    <mergeCell ref="EV27:FK27"/>
    <mergeCell ref="EV28:FK28"/>
    <mergeCell ref="EV35:FK35"/>
    <mergeCell ref="CG77:CV77"/>
    <mergeCell ref="CW77:DO77"/>
    <mergeCell ref="CG67:CV67"/>
    <mergeCell ref="EF20:EU20"/>
    <mergeCell ref="CG53:CV53"/>
    <mergeCell ref="CG31:CV31"/>
    <mergeCell ref="CG30:CV30"/>
    <mergeCell ref="CG40:CV40"/>
    <mergeCell ref="CW40:DO40"/>
    <mergeCell ref="CG32:CV32"/>
    <mergeCell ref="B27:AB27"/>
    <mergeCell ref="CG27:CV27"/>
    <mergeCell ref="FL27:GA27"/>
    <mergeCell ref="DP67:EE67"/>
    <mergeCell ref="EF67:EU67"/>
    <mergeCell ref="AL67:AZ67"/>
    <mergeCell ref="BA67:BP67"/>
    <mergeCell ref="FL64:GA64"/>
    <mergeCell ref="FL49:GA49"/>
    <mergeCell ref="FL50:GA50"/>
    <mergeCell ref="DP77:EE77"/>
    <mergeCell ref="EF77:EU77"/>
    <mergeCell ref="FL26:GA26"/>
    <mergeCell ref="FL24:GA24"/>
    <mergeCell ref="FL48:GA48"/>
    <mergeCell ref="FL53:GA53"/>
    <mergeCell ref="FL52:GA52"/>
    <mergeCell ref="FL33:GA33"/>
    <mergeCell ref="FL47:GA47"/>
    <mergeCell ref="FL29:GA29"/>
    <mergeCell ref="EF28:EU28"/>
    <mergeCell ref="CW23:DO23"/>
    <mergeCell ref="DP23:EE23"/>
    <mergeCell ref="FL20:GA20"/>
    <mergeCell ref="FL21:GA21"/>
    <mergeCell ref="EV20:FK20"/>
    <mergeCell ref="EV21:FK21"/>
    <mergeCell ref="EV24:FK24"/>
    <mergeCell ref="EV22:FK22"/>
    <mergeCell ref="CW21:DO21"/>
    <mergeCell ref="FL8:GA8"/>
    <mergeCell ref="A8:AB8"/>
    <mergeCell ref="B40:AB40"/>
    <mergeCell ref="AC40:AK43"/>
    <mergeCell ref="B41:AB41"/>
    <mergeCell ref="B42:AB43"/>
    <mergeCell ref="BA27:BP27"/>
    <mergeCell ref="B28:AB28"/>
    <mergeCell ref="AC28:AK28"/>
    <mergeCell ref="AL28:AZ28"/>
    <mergeCell ref="BA60:BP60"/>
    <mergeCell ref="BA21:BP21"/>
    <mergeCell ref="CG20:CV20"/>
    <mergeCell ref="CG24:CV24"/>
    <mergeCell ref="EF59:EU59"/>
    <mergeCell ref="CG60:CV60"/>
    <mergeCell ref="CG50:CV50"/>
    <mergeCell ref="CG51:CV51"/>
    <mergeCell ref="CW28:DO28"/>
    <mergeCell ref="DP28:EE28"/>
    <mergeCell ref="CG5:GA5"/>
    <mergeCell ref="CG6:CV7"/>
    <mergeCell ref="CW6:DO7"/>
    <mergeCell ref="DP6:EE7"/>
    <mergeCell ref="EF6:EU7"/>
    <mergeCell ref="FL7:GA7"/>
    <mergeCell ref="AC27:AK27"/>
    <mergeCell ref="AL27:AZ27"/>
    <mergeCell ref="AC24:AK24"/>
    <mergeCell ref="AC25:AK25"/>
    <mergeCell ref="AC23:AK23"/>
    <mergeCell ref="AL22:AZ22"/>
    <mergeCell ref="AC26:AK26"/>
    <mergeCell ref="AL26:AZ26"/>
    <mergeCell ref="BA5:BP7"/>
    <mergeCell ref="AL13:AZ13"/>
    <mergeCell ref="BA13:BP13"/>
    <mergeCell ref="BA8:BP8"/>
    <mergeCell ref="AC9:AK9"/>
    <mergeCell ref="AC4:AK7"/>
    <mergeCell ref="AC8:AK8"/>
    <mergeCell ref="AL8:AZ8"/>
    <mergeCell ref="AC12:AK22"/>
    <mergeCell ref="AL19:AZ19"/>
    <mergeCell ref="CG26:CV26"/>
    <mergeCell ref="CW26:DO26"/>
    <mergeCell ref="DP26:EE26"/>
    <mergeCell ref="EF26:EU26"/>
    <mergeCell ref="EV26:FK26"/>
    <mergeCell ref="CG8:CV8"/>
    <mergeCell ref="CW8:DO8"/>
    <mergeCell ref="DP9:EE9"/>
    <mergeCell ref="EF9:EU9"/>
    <mergeCell ref="DP8:EE8"/>
    <mergeCell ref="CW10:DO10"/>
    <mergeCell ref="DP10:EE10"/>
    <mergeCell ref="EF10:EU10"/>
    <mergeCell ref="EV10:FK10"/>
    <mergeCell ref="CW9:DO9"/>
    <mergeCell ref="EV8:FK8"/>
    <mergeCell ref="EF8:EU8"/>
    <mergeCell ref="EV9:FK9"/>
    <mergeCell ref="EV13:FK13"/>
    <mergeCell ref="DP21:EE21"/>
    <mergeCell ref="DP24:EE24"/>
    <mergeCell ref="EF24:EU24"/>
    <mergeCell ref="EF18:EU18"/>
    <mergeCell ref="EV18:FK18"/>
    <mergeCell ref="EV17:FK17"/>
    <mergeCell ref="CW27:DO27"/>
    <mergeCell ref="DP27:EE27"/>
    <mergeCell ref="EF27:EU27"/>
    <mergeCell ref="EV19:FK19"/>
    <mergeCell ref="EF21:EU21"/>
    <mergeCell ref="CW22:DO22"/>
    <mergeCell ref="DP22:EE22"/>
    <mergeCell ref="EF22:EU22"/>
    <mergeCell ref="CW20:DO20"/>
    <mergeCell ref="DP20:EE20"/>
    <mergeCell ref="CG25:CV25"/>
    <mergeCell ref="CW25:DO25"/>
    <mergeCell ref="DP25:EE25"/>
    <mergeCell ref="EF25:EU25"/>
    <mergeCell ref="EF41:EU41"/>
    <mergeCell ref="EV41:FK41"/>
    <mergeCell ref="EV36:FK36"/>
    <mergeCell ref="CW35:DO35"/>
    <mergeCell ref="DP35:EE35"/>
    <mergeCell ref="EF35:EU35"/>
    <mergeCell ref="CW43:DO43"/>
    <mergeCell ref="DP43:EE43"/>
    <mergeCell ref="EF43:EU43"/>
    <mergeCell ref="EV43:FK43"/>
    <mergeCell ref="DP36:EE36"/>
    <mergeCell ref="EF36:EU36"/>
    <mergeCell ref="CW42:DO42"/>
    <mergeCell ref="DP42:EE42"/>
    <mergeCell ref="EF42:EU42"/>
    <mergeCell ref="EV42:FK42"/>
    <mergeCell ref="CW45:DO45"/>
    <mergeCell ref="DP45:EE45"/>
    <mergeCell ref="EF45:EU45"/>
    <mergeCell ref="EV45:FK45"/>
    <mergeCell ref="CW44:DO44"/>
    <mergeCell ref="DP44:EE44"/>
    <mergeCell ref="EF44:EU44"/>
    <mergeCell ref="EV44:FK44"/>
    <mergeCell ref="B47:AB47"/>
    <mergeCell ref="EV46:FK46"/>
    <mergeCell ref="AC44:AK44"/>
    <mergeCell ref="AC45:AK45"/>
    <mergeCell ref="AC46:AK46"/>
    <mergeCell ref="DP48:EE48"/>
    <mergeCell ref="EF48:EU48"/>
    <mergeCell ref="EV48:FK48"/>
    <mergeCell ref="CW47:DO47"/>
    <mergeCell ref="DP47:EE47"/>
    <mergeCell ref="EF47:EU47"/>
    <mergeCell ref="EV47:FK47"/>
    <mergeCell ref="CG49:CV49"/>
    <mergeCell ref="CW49:DO49"/>
    <mergeCell ref="CG47:CV47"/>
    <mergeCell ref="BA48:BP48"/>
    <mergeCell ref="CG48:CV48"/>
    <mergeCell ref="EF49:EU49"/>
    <mergeCell ref="EV49:FK49"/>
    <mergeCell ref="AL48:AZ48"/>
    <mergeCell ref="BA47:BP47"/>
    <mergeCell ref="BQ48:CF48"/>
    <mergeCell ref="BQ49:CF49"/>
    <mergeCell ref="CW48:DO48"/>
    <mergeCell ref="DP49:EE49"/>
    <mergeCell ref="BQ47:CF47"/>
    <mergeCell ref="EF53:EU53"/>
    <mergeCell ref="EV53:FK53"/>
    <mergeCell ref="AL52:AZ52"/>
    <mergeCell ref="BA52:BP52"/>
    <mergeCell ref="CG52:CV52"/>
    <mergeCell ref="CW52:DO52"/>
    <mergeCell ref="DP52:EE52"/>
    <mergeCell ref="EF52:EU52"/>
    <mergeCell ref="BA53:BP53"/>
    <mergeCell ref="BQ52:CF52"/>
    <mergeCell ref="CW55:DO55"/>
    <mergeCell ref="DP55:EE55"/>
    <mergeCell ref="CW54:DO54"/>
    <mergeCell ref="DP54:EE54"/>
    <mergeCell ref="CG54:CV54"/>
    <mergeCell ref="EV52:FK52"/>
    <mergeCell ref="EF54:EU54"/>
    <mergeCell ref="EV54:FK54"/>
    <mergeCell ref="CW53:DO53"/>
    <mergeCell ref="DP53:EE53"/>
    <mergeCell ref="BA54:BP54"/>
    <mergeCell ref="B67:AB67"/>
    <mergeCell ref="AL54:AZ54"/>
    <mergeCell ref="EF55:EU55"/>
    <mergeCell ref="EV55:FK55"/>
    <mergeCell ref="BA58:BP58"/>
    <mergeCell ref="CG58:CV58"/>
    <mergeCell ref="AL60:AZ60"/>
    <mergeCell ref="BA65:BP65"/>
    <mergeCell ref="BA55:BP55"/>
    <mergeCell ref="FL55:GA55"/>
    <mergeCell ref="B57:AB57"/>
    <mergeCell ref="AL57:AZ57"/>
    <mergeCell ref="BA57:BP57"/>
    <mergeCell ref="CG57:CV57"/>
    <mergeCell ref="CW57:DO57"/>
    <mergeCell ref="EV57:FK57"/>
    <mergeCell ref="FL57:GA57"/>
    <mergeCell ref="BQ57:CF57"/>
    <mergeCell ref="CG55:CV55"/>
    <mergeCell ref="AL65:AZ65"/>
    <mergeCell ref="AL59:AZ59"/>
    <mergeCell ref="BA59:BP59"/>
    <mergeCell ref="CG59:CV59"/>
    <mergeCell ref="BQ58:CF58"/>
    <mergeCell ref="EF57:EU57"/>
    <mergeCell ref="CW61:DO61"/>
    <mergeCell ref="DP61:EE61"/>
    <mergeCell ref="EF61:EU61"/>
    <mergeCell ref="EF60:EU60"/>
    <mergeCell ref="FL59:GA59"/>
    <mergeCell ref="EV60:FK60"/>
    <mergeCell ref="EF58:EU58"/>
    <mergeCell ref="EV58:FK58"/>
    <mergeCell ref="CW59:DO59"/>
    <mergeCell ref="DP59:EE59"/>
    <mergeCell ref="CW58:DO58"/>
    <mergeCell ref="DP58:EE58"/>
    <mergeCell ref="CW60:DO60"/>
    <mergeCell ref="DP60:EE60"/>
    <mergeCell ref="EV61:FK61"/>
    <mergeCell ref="FL61:GA61"/>
    <mergeCell ref="BA62:BP62"/>
    <mergeCell ref="CG62:CV62"/>
    <mergeCell ref="CW62:DO62"/>
    <mergeCell ref="DP62:EE62"/>
    <mergeCell ref="EF62:EU62"/>
    <mergeCell ref="CG61:CV61"/>
    <mergeCell ref="EV62:FK62"/>
    <mergeCell ref="FL62:GA62"/>
    <mergeCell ref="EF64:EU64"/>
    <mergeCell ref="DP65:EE65"/>
    <mergeCell ref="EF65:EU65"/>
    <mergeCell ref="EV65:FK65"/>
    <mergeCell ref="BA64:BP64"/>
    <mergeCell ref="CG64:CV64"/>
    <mergeCell ref="CW64:DO64"/>
    <mergeCell ref="DP64:EE64"/>
    <mergeCell ref="CG65:CV65"/>
    <mergeCell ref="CW67:DO67"/>
    <mergeCell ref="FL65:GA65"/>
    <mergeCell ref="CW66:DO66"/>
    <mergeCell ref="DP66:EE66"/>
    <mergeCell ref="EF66:EU66"/>
    <mergeCell ref="EV66:FK66"/>
    <mergeCell ref="CW65:DO65"/>
    <mergeCell ref="B68:AB69"/>
    <mergeCell ref="AL68:AZ68"/>
    <mergeCell ref="BA68:BP68"/>
    <mergeCell ref="CG68:CV68"/>
    <mergeCell ref="CW68:DO68"/>
    <mergeCell ref="DP68:EE68"/>
    <mergeCell ref="DP69:EE69"/>
    <mergeCell ref="AC68:AK68"/>
    <mergeCell ref="AC69:AK69"/>
    <mergeCell ref="BQ69:CF69"/>
    <mergeCell ref="EF69:EU69"/>
    <mergeCell ref="EV69:FK69"/>
    <mergeCell ref="FL69:GA69"/>
    <mergeCell ref="EV67:FK67"/>
    <mergeCell ref="FL67:GA67"/>
    <mergeCell ref="EF68:EU68"/>
    <mergeCell ref="FL68:GA68"/>
    <mergeCell ref="EV68:FK68"/>
    <mergeCell ref="B77:AB77"/>
    <mergeCell ref="AC77:AK77"/>
    <mergeCell ref="AL77:AZ77"/>
    <mergeCell ref="BA77:BP77"/>
    <mergeCell ref="FL77:GA77"/>
    <mergeCell ref="B78:AB78"/>
    <mergeCell ref="AC78:AK78"/>
    <mergeCell ref="AL78:AZ78"/>
    <mergeCell ref="BA78:BP78"/>
    <mergeCell ref="CG78:CV78"/>
    <mergeCell ref="CW78:DO78"/>
    <mergeCell ref="DP78:EE78"/>
    <mergeCell ref="EF78:EU78"/>
    <mergeCell ref="EV78:FK78"/>
    <mergeCell ref="FL78:GA78"/>
    <mergeCell ref="B79:AB79"/>
    <mergeCell ref="AC79:AK79"/>
    <mergeCell ref="AL79:AZ79"/>
    <mergeCell ref="BA79:BP79"/>
    <mergeCell ref="CG79:CV79"/>
    <mergeCell ref="CW79:DO79"/>
    <mergeCell ref="DP79:EE79"/>
    <mergeCell ref="EF79:EU79"/>
    <mergeCell ref="EV79:FK79"/>
    <mergeCell ref="FL79:GA79"/>
    <mergeCell ref="B80:AB80"/>
    <mergeCell ref="AC80:AK80"/>
    <mergeCell ref="AL80:AZ80"/>
    <mergeCell ref="BA80:BP80"/>
    <mergeCell ref="CG80:CV80"/>
    <mergeCell ref="CW80:DO80"/>
    <mergeCell ref="DP80:EE80"/>
    <mergeCell ref="EF80:EU80"/>
    <mergeCell ref="EV80:FK80"/>
    <mergeCell ref="FL80:GA80"/>
    <mergeCell ref="B81:AB81"/>
    <mergeCell ref="AC81:AK81"/>
    <mergeCell ref="AL81:AZ81"/>
    <mergeCell ref="BA81:BP81"/>
    <mergeCell ref="CG81:CV81"/>
    <mergeCell ref="CW81:DO81"/>
    <mergeCell ref="DP81:EE81"/>
    <mergeCell ref="EF81:EU81"/>
    <mergeCell ref="EV81:FK81"/>
    <mergeCell ref="FL81:GA81"/>
    <mergeCell ref="B82:AB82"/>
    <mergeCell ref="AC82:AK82"/>
    <mergeCell ref="AL82:AZ82"/>
    <mergeCell ref="BA82:BP82"/>
    <mergeCell ref="CG82:CV82"/>
    <mergeCell ref="CW82:DO82"/>
    <mergeCell ref="DP82:EE82"/>
    <mergeCell ref="EF82:EU82"/>
    <mergeCell ref="EV82:FK82"/>
    <mergeCell ref="FL82:GA82"/>
    <mergeCell ref="B83:AB83"/>
    <mergeCell ref="AC83:AK83"/>
    <mergeCell ref="AL83:AZ83"/>
    <mergeCell ref="BA83:BP83"/>
    <mergeCell ref="CG83:CV83"/>
    <mergeCell ref="CW83:DO83"/>
    <mergeCell ref="DP83:EE83"/>
    <mergeCell ref="EF83:EU83"/>
    <mergeCell ref="EV83:FK83"/>
    <mergeCell ref="FL83:GA83"/>
    <mergeCell ref="B84:AB84"/>
    <mergeCell ref="AC84:AK84"/>
    <mergeCell ref="AL84:AZ84"/>
    <mergeCell ref="BA84:BP84"/>
    <mergeCell ref="CG84:CV84"/>
    <mergeCell ref="EV84:FK84"/>
    <mergeCell ref="FL84:GA84"/>
    <mergeCell ref="B85:AB85"/>
    <mergeCell ref="AC85:AK85"/>
    <mergeCell ref="AL85:AZ85"/>
    <mergeCell ref="BA85:BP85"/>
    <mergeCell ref="CG85:CV85"/>
    <mergeCell ref="FL85:GA85"/>
    <mergeCell ref="DP85:EE85"/>
    <mergeCell ref="EF85:EU85"/>
    <mergeCell ref="B86:AB86"/>
    <mergeCell ref="AC86:AK86"/>
    <mergeCell ref="AL86:AZ86"/>
    <mergeCell ref="BA86:BP86"/>
    <mergeCell ref="CG86:CV86"/>
    <mergeCell ref="FL86:GA86"/>
    <mergeCell ref="B29:AB29"/>
    <mergeCell ref="AC29:AK29"/>
    <mergeCell ref="AL29:AZ29"/>
    <mergeCell ref="BA29:BP29"/>
    <mergeCell ref="CG29:CV29"/>
    <mergeCell ref="CW85:DO85"/>
    <mergeCell ref="AC61:AK61"/>
    <mergeCell ref="AC53:AK53"/>
    <mergeCell ref="AC54:AK54"/>
    <mergeCell ref="AC55:AK55"/>
    <mergeCell ref="EV85:FK85"/>
    <mergeCell ref="EF23:EU23"/>
    <mergeCell ref="EV23:FK23"/>
    <mergeCell ref="CW24:DO24"/>
    <mergeCell ref="CW86:DO86"/>
    <mergeCell ref="DP86:EE86"/>
    <mergeCell ref="EF86:EU86"/>
    <mergeCell ref="EV86:FK86"/>
    <mergeCell ref="CW84:DO84"/>
    <mergeCell ref="DP84:EE84"/>
    <mergeCell ref="EF84:EU84"/>
    <mergeCell ref="DF2:DI2"/>
    <mergeCell ref="DJ2:DM2"/>
    <mergeCell ref="DN2:DQ2"/>
    <mergeCell ref="EV7:FK7"/>
    <mergeCell ref="EV6:GA6"/>
    <mergeCell ref="DP18:EE18"/>
    <mergeCell ref="DP12:EE12"/>
    <mergeCell ref="EF12:EU12"/>
    <mergeCell ref="EV12:FK12"/>
    <mergeCell ref="BK2:BP2"/>
    <mergeCell ref="CG2:CJ2"/>
    <mergeCell ref="CK2:CM2"/>
    <mergeCell ref="CN2:DE2"/>
    <mergeCell ref="BA4:GA4"/>
    <mergeCell ref="AC59:AK59"/>
    <mergeCell ref="AC48:AK48"/>
    <mergeCell ref="BQ21:CF21"/>
    <mergeCell ref="BQ22:CF22"/>
    <mergeCell ref="BQ23:CF23"/>
    <mergeCell ref="AC57:AK57"/>
    <mergeCell ref="AC60:AK60"/>
    <mergeCell ref="AC65:AK65"/>
    <mergeCell ref="AC66:AK66"/>
    <mergeCell ref="AC67:AK67"/>
    <mergeCell ref="BQ2:BT2"/>
    <mergeCell ref="BQ40:CF40"/>
    <mergeCell ref="BQ24:CF24"/>
    <mergeCell ref="BQ25:CF25"/>
    <mergeCell ref="BQ26:CF26"/>
    <mergeCell ref="BU2:BW2"/>
    <mergeCell ref="BQ6:CF7"/>
    <mergeCell ref="BQ8:CF8"/>
    <mergeCell ref="BQ9:CF9"/>
    <mergeCell ref="BQ10:CF10"/>
    <mergeCell ref="BQ20:CF20"/>
    <mergeCell ref="BQ12:CF12"/>
    <mergeCell ref="BQ19:CF19"/>
    <mergeCell ref="BQ27:CF27"/>
    <mergeCell ref="BQ28:CF28"/>
    <mergeCell ref="BQ29:CF29"/>
    <mergeCell ref="BQ30:CF30"/>
    <mergeCell ref="BQ41:CF41"/>
    <mergeCell ref="BQ42:CF42"/>
    <mergeCell ref="BQ35:CF35"/>
    <mergeCell ref="BQ36:CF36"/>
    <mergeCell ref="BQ43:CF43"/>
    <mergeCell ref="BQ44:CF44"/>
    <mergeCell ref="BQ45:CF45"/>
    <mergeCell ref="BQ46:CF46"/>
    <mergeCell ref="BQ50:CF50"/>
    <mergeCell ref="BQ51:CF51"/>
    <mergeCell ref="BQ53:CF53"/>
    <mergeCell ref="BQ54:CF54"/>
    <mergeCell ref="BQ55:CF55"/>
    <mergeCell ref="BQ59:CF59"/>
    <mergeCell ref="BQ60:CF60"/>
    <mergeCell ref="BQ61:CF61"/>
    <mergeCell ref="BQ62:CF62"/>
    <mergeCell ref="BQ64:CF64"/>
    <mergeCell ref="BQ65:CF65"/>
    <mergeCell ref="BQ66:CF66"/>
    <mergeCell ref="BQ67:CF67"/>
    <mergeCell ref="BQ68:CF68"/>
    <mergeCell ref="BQ77:CF77"/>
    <mergeCell ref="BQ78:CF78"/>
    <mergeCell ref="BQ85:CF85"/>
    <mergeCell ref="BQ86:CF86"/>
    <mergeCell ref="BQ79:CF79"/>
    <mergeCell ref="BQ80:CF80"/>
    <mergeCell ref="BQ81:CF81"/>
    <mergeCell ref="BQ82:CF82"/>
    <mergeCell ref="BQ83:CF83"/>
    <mergeCell ref="BQ84:CF84"/>
    <mergeCell ref="B18:AB18"/>
    <mergeCell ref="AL18:AZ18"/>
    <mergeCell ref="BA18:BP18"/>
    <mergeCell ref="BQ18:CF18"/>
    <mergeCell ref="CG18:CV18"/>
    <mergeCell ref="CW18:DO18"/>
    <mergeCell ref="FL18:GA18"/>
    <mergeCell ref="DP37:EE37"/>
    <mergeCell ref="B37:AB37"/>
    <mergeCell ref="AL37:AZ37"/>
    <mergeCell ref="BA37:BP37"/>
    <mergeCell ref="BQ37:CF37"/>
    <mergeCell ref="CG37:CV37"/>
    <mergeCell ref="CW37:DO37"/>
    <mergeCell ref="DP29:EE29"/>
    <mergeCell ref="EF29:EU29"/>
    <mergeCell ref="EV38:FK38"/>
    <mergeCell ref="FL38:GA38"/>
    <mergeCell ref="EF37:EU37"/>
    <mergeCell ref="EV37:FK37"/>
    <mergeCell ref="FL37:GA37"/>
    <mergeCell ref="EF38:EU38"/>
    <mergeCell ref="DP38:EE38"/>
    <mergeCell ref="EV29:FK29"/>
    <mergeCell ref="B38:AB38"/>
    <mergeCell ref="AL38:AZ38"/>
    <mergeCell ref="BA38:BP38"/>
    <mergeCell ref="BQ38:CF38"/>
    <mergeCell ref="CG38:CV38"/>
    <mergeCell ref="CW29:DO29"/>
    <mergeCell ref="BQ31:CF31"/>
    <mergeCell ref="BQ33:CF33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P84"/>
  <sheetViews>
    <sheetView view="pageLayout" zoomScaleSheetLayoutView="75" workbookViewId="0" topLeftCell="A58">
      <selection activeCell="CW71" sqref="CW71:DO71"/>
    </sheetView>
  </sheetViews>
  <sheetFormatPr defaultColWidth="0.875" defaultRowHeight="12.75"/>
  <cols>
    <col min="1" max="1" width="0.12890625" style="1" customWidth="1"/>
    <col min="2" max="27" width="0.875" style="1" customWidth="1"/>
    <col min="28" max="28" width="10.25390625" style="1" customWidth="1"/>
    <col min="29" max="51" width="0.875" style="1" customWidth="1"/>
    <col min="52" max="52" width="17.625" style="1" customWidth="1"/>
    <col min="53" max="70" width="0.875" style="1" customWidth="1"/>
    <col min="71" max="71" width="3.875" style="1" customWidth="1"/>
    <col min="72" max="197" width="0.875" style="1" customWidth="1"/>
    <col min="198" max="198" width="11.625" style="1" bestFit="1" customWidth="1"/>
    <col min="199" max="16384" width="0.875" style="1" customWidth="1"/>
  </cols>
  <sheetData>
    <row r="1" spans="2:182" ht="15">
      <c r="B1" s="113" t="s">
        <v>297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</row>
    <row r="2" spans="63:121" ht="15">
      <c r="BK2" s="86" t="s">
        <v>49</v>
      </c>
      <c r="BL2" s="86"/>
      <c r="BM2" s="86"/>
      <c r="BN2" s="86"/>
      <c r="BO2" s="86"/>
      <c r="BP2" s="86"/>
      <c r="BQ2" s="83" t="s">
        <v>267</v>
      </c>
      <c r="BR2" s="83"/>
      <c r="BS2" s="83"/>
      <c r="BT2" s="83"/>
      <c r="BU2" s="66" t="s">
        <v>2</v>
      </c>
      <c r="BV2" s="66"/>
      <c r="BW2" s="66"/>
      <c r="BX2" s="46"/>
      <c r="BY2" s="46"/>
      <c r="BZ2" s="46"/>
      <c r="CA2" s="46"/>
      <c r="CB2" s="46"/>
      <c r="CC2" s="46"/>
      <c r="CD2" s="46"/>
      <c r="CE2" s="46"/>
      <c r="CF2" s="46"/>
      <c r="CG2" s="83" t="s">
        <v>217</v>
      </c>
      <c r="CH2" s="83"/>
      <c r="CI2" s="83"/>
      <c r="CJ2" s="83"/>
      <c r="CK2" s="66"/>
      <c r="CL2" s="66"/>
      <c r="CM2" s="66"/>
      <c r="CN2" s="83" t="s">
        <v>218</v>
      </c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67">
        <v>20</v>
      </c>
      <c r="DG2" s="67"/>
      <c r="DH2" s="67"/>
      <c r="DI2" s="67"/>
      <c r="DJ2" s="65" t="s">
        <v>250</v>
      </c>
      <c r="DK2" s="65"/>
      <c r="DL2" s="65"/>
      <c r="DM2" s="65"/>
      <c r="DN2" s="66" t="s">
        <v>3</v>
      </c>
      <c r="DO2" s="66"/>
      <c r="DP2" s="66"/>
      <c r="DQ2" s="66"/>
    </row>
    <row r="3" spans="1:18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32" customFormat="1" ht="15" customHeight="1">
      <c r="A4" s="153" t="s">
        <v>105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/>
      <c r="AC4" s="153" t="s">
        <v>98</v>
      </c>
      <c r="AD4" s="154"/>
      <c r="AE4" s="154"/>
      <c r="AF4" s="154"/>
      <c r="AG4" s="154"/>
      <c r="AH4" s="154"/>
      <c r="AI4" s="154"/>
      <c r="AJ4" s="154"/>
      <c r="AK4" s="155"/>
      <c r="AL4" s="153" t="s">
        <v>107</v>
      </c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5"/>
      <c r="BA4" s="173" t="s">
        <v>100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5"/>
    </row>
    <row r="5" spans="1:183" s="32" customFormat="1" ht="15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226"/>
      <c r="AD5" s="227"/>
      <c r="AE5" s="227"/>
      <c r="AF5" s="227"/>
      <c r="AG5" s="227"/>
      <c r="AH5" s="227"/>
      <c r="AI5" s="227"/>
      <c r="AJ5" s="227"/>
      <c r="AK5" s="228"/>
      <c r="AL5" s="226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8"/>
      <c r="BA5" s="153" t="s">
        <v>99</v>
      </c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73" t="s">
        <v>6</v>
      </c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5"/>
    </row>
    <row r="6" spans="1:183" s="32" customFormat="1" ht="57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226"/>
      <c r="AD6" s="227"/>
      <c r="AE6" s="227"/>
      <c r="AF6" s="227"/>
      <c r="AG6" s="227"/>
      <c r="AH6" s="227"/>
      <c r="AI6" s="227"/>
      <c r="AJ6" s="227"/>
      <c r="AK6" s="228"/>
      <c r="AL6" s="226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8"/>
      <c r="BA6" s="226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/>
      <c r="BQ6" s="153" t="s">
        <v>198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5"/>
      <c r="CG6" s="153" t="s">
        <v>197</v>
      </c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5"/>
      <c r="CW6" s="153" t="s">
        <v>106</v>
      </c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5"/>
      <c r="DP6" s="153" t="s">
        <v>101</v>
      </c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5"/>
      <c r="EF6" s="153" t="s">
        <v>102</v>
      </c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5"/>
      <c r="EV6" s="173" t="s">
        <v>103</v>
      </c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5"/>
    </row>
    <row r="7" spans="1:183" s="32" customFormat="1" ht="117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6"/>
      <c r="AD7" s="157"/>
      <c r="AE7" s="157"/>
      <c r="AF7" s="157"/>
      <c r="AG7" s="157"/>
      <c r="AH7" s="157"/>
      <c r="AI7" s="157"/>
      <c r="AJ7" s="157"/>
      <c r="AK7" s="158"/>
      <c r="AL7" s="156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8"/>
      <c r="CG7" s="156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8"/>
      <c r="CW7" s="156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8"/>
      <c r="DP7" s="156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  <c r="EV7" s="156" t="s">
        <v>99</v>
      </c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8"/>
      <c r="FL7" s="156" t="s">
        <v>104</v>
      </c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8"/>
    </row>
    <row r="8" spans="1:183" s="32" customFormat="1" ht="13.5">
      <c r="A8" s="136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79" t="s">
        <v>109</v>
      </c>
      <c r="AD8" s="180"/>
      <c r="AE8" s="180"/>
      <c r="AF8" s="180"/>
      <c r="AG8" s="180"/>
      <c r="AH8" s="180"/>
      <c r="AI8" s="180"/>
      <c r="AJ8" s="180"/>
      <c r="AK8" s="181"/>
      <c r="AL8" s="179" t="s">
        <v>110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1"/>
      <c r="BA8" s="136">
        <v>4</v>
      </c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8"/>
      <c r="BQ8" s="136">
        <v>5</v>
      </c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8"/>
      <c r="CG8" s="179" t="s">
        <v>196</v>
      </c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1"/>
      <c r="CW8" s="136">
        <v>6</v>
      </c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8"/>
      <c r="DP8" s="136">
        <v>7</v>
      </c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8"/>
      <c r="EF8" s="136">
        <v>8</v>
      </c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8"/>
      <c r="EV8" s="136">
        <v>9</v>
      </c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8"/>
      <c r="FL8" s="136">
        <v>10</v>
      </c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8"/>
    </row>
    <row r="9" spans="1:183" s="36" customFormat="1" ht="30" customHeight="1">
      <c r="A9" s="35"/>
      <c r="B9" s="245" t="s">
        <v>108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230" t="s">
        <v>111</v>
      </c>
      <c r="AD9" s="231"/>
      <c r="AE9" s="231"/>
      <c r="AF9" s="231"/>
      <c r="AG9" s="231"/>
      <c r="AH9" s="231"/>
      <c r="AI9" s="231"/>
      <c r="AJ9" s="231"/>
      <c r="AK9" s="232"/>
      <c r="AL9" s="247" t="s">
        <v>15</v>
      </c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150">
        <f>BQ9+CW9+EV9</f>
        <v>47399896</v>
      </c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9">
        <f>BQ12</f>
        <v>37499896</v>
      </c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>
        <f>CW21</f>
        <v>4400000</v>
      </c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>
        <f>EV12</f>
        <v>5500000</v>
      </c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</row>
    <row r="10" spans="1:183" s="36" customFormat="1" ht="15" customHeight="1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0"/>
      <c r="AC10" s="179"/>
      <c r="AD10" s="180"/>
      <c r="AE10" s="180"/>
      <c r="AF10" s="180"/>
      <c r="AG10" s="180"/>
      <c r="AH10" s="180"/>
      <c r="AI10" s="180"/>
      <c r="AJ10" s="180"/>
      <c r="AK10" s="181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 t="s">
        <v>15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 t="s">
        <v>15</v>
      </c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 t="s">
        <v>15</v>
      </c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 t="s">
        <v>15</v>
      </c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 t="s">
        <v>15</v>
      </c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</row>
    <row r="11" spans="1:183" s="36" customFormat="1" ht="15" customHeight="1">
      <c r="A11" s="35"/>
      <c r="B11" s="139" t="s">
        <v>113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248" t="s">
        <v>112</v>
      </c>
      <c r="AD11" s="249"/>
      <c r="AE11" s="249"/>
      <c r="AF11" s="249"/>
      <c r="AG11" s="249"/>
      <c r="AH11" s="249"/>
      <c r="AI11" s="249"/>
      <c r="AJ11" s="249"/>
      <c r="AK11" s="250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</row>
    <row r="12" spans="1:183" s="36" customFormat="1" ht="30" customHeight="1">
      <c r="A12" s="37"/>
      <c r="B12" s="251" t="s">
        <v>237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22" t="s">
        <v>114</v>
      </c>
      <c r="AD12" s="223"/>
      <c r="AE12" s="223"/>
      <c r="AF12" s="223"/>
      <c r="AG12" s="223"/>
      <c r="AH12" s="223"/>
      <c r="AI12" s="223"/>
      <c r="AJ12" s="223"/>
      <c r="AK12" s="224"/>
      <c r="AL12" s="190" t="s">
        <v>296</v>
      </c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45">
        <f aca="true" t="shared" si="0" ref="BA12:BA17">BQ12+EV12</f>
        <v>42999896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>
        <f>BQ13+BQ14+BQ15+BQ16+BQ17</f>
        <v>37499896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 t="s">
        <v>15</v>
      </c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 t="s">
        <v>15</v>
      </c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>
        <f>EV13+EV14+EV15+EV16+EV17+EV18+EV19+EV20</f>
        <v>5500000</v>
      </c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</row>
    <row r="13" spans="1:183" s="36" customFormat="1" ht="48.75" customHeight="1">
      <c r="A13" s="253" t="s">
        <v>234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33"/>
      <c r="AD13" s="234"/>
      <c r="AE13" s="234"/>
      <c r="AF13" s="234"/>
      <c r="AG13" s="234"/>
      <c r="AH13" s="234"/>
      <c r="AI13" s="234"/>
      <c r="AJ13" s="234"/>
      <c r="AK13" s="235"/>
      <c r="AL13" s="190" t="s">
        <v>296</v>
      </c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229">
        <f t="shared" si="0"/>
        <v>11975144</v>
      </c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>
        <v>10975144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 t="s">
        <v>15</v>
      </c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 t="s">
        <v>15</v>
      </c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 t="s">
        <v>15</v>
      </c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>
        <v>1000000</v>
      </c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 t="s">
        <v>15</v>
      </c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</row>
    <row r="14" spans="1:183" s="36" customFormat="1" ht="48.75" customHeight="1">
      <c r="A14" s="253" t="s">
        <v>235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233"/>
      <c r="AD14" s="234"/>
      <c r="AE14" s="234"/>
      <c r="AF14" s="234"/>
      <c r="AG14" s="234"/>
      <c r="AH14" s="234"/>
      <c r="AI14" s="234"/>
      <c r="AJ14" s="234"/>
      <c r="AK14" s="235"/>
      <c r="AL14" s="190" t="s">
        <v>296</v>
      </c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229">
        <f t="shared" si="0"/>
        <v>4714182</v>
      </c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>
        <v>3714182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 t="s">
        <v>15</v>
      </c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 t="s">
        <v>15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 t="s">
        <v>15</v>
      </c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>
        <v>1000000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 t="s">
        <v>15</v>
      </c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</row>
    <row r="15" spans="1:183" s="36" customFormat="1" ht="48.75" customHeight="1">
      <c r="A15" s="253" t="s">
        <v>236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233"/>
      <c r="AD15" s="234"/>
      <c r="AE15" s="234"/>
      <c r="AF15" s="234"/>
      <c r="AG15" s="234"/>
      <c r="AH15" s="234"/>
      <c r="AI15" s="234"/>
      <c r="AJ15" s="234"/>
      <c r="AK15" s="235"/>
      <c r="AL15" s="190" t="s">
        <v>296</v>
      </c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229">
        <f t="shared" si="0"/>
        <v>3340348</v>
      </c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>
        <v>1340348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 t="s">
        <v>15</v>
      </c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 t="s">
        <v>15</v>
      </c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 t="s">
        <v>15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>
        <v>2000000</v>
      </c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 t="s">
        <v>15</v>
      </c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</row>
    <row r="16" spans="1:183" s="36" customFormat="1" ht="48.75" customHeight="1">
      <c r="A16" s="253" t="s">
        <v>268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233"/>
      <c r="AD16" s="234"/>
      <c r="AE16" s="234"/>
      <c r="AF16" s="234"/>
      <c r="AG16" s="234"/>
      <c r="AH16" s="234"/>
      <c r="AI16" s="234"/>
      <c r="AJ16" s="234"/>
      <c r="AK16" s="235"/>
      <c r="AL16" s="190" t="s">
        <v>296</v>
      </c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229">
        <f t="shared" si="0"/>
        <v>7278123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>
        <v>6778123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 t="s">
        <v>15</v>
      </c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 t="s">
        <v>15</v>
      </c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 t="s">
        <v>15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>
        <v>500000</v>
      </c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 t="s">
        <v>15</v>
      </c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</row>
    <row r="17" spans="1:183" s="36" customFormat="1" ht="48.75" customHeight="1">
      <c r="A17" s="253" t="s">
        <v>269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233"/>
      <c r="AD17" s="234"/>
      <c r="AE17" s="234"/>
      <c r="AF17" s="234"/>
      <c r="AG17" s="234"/>
      <c r="AH17" s="234"/>
      <c r="AI17" s="234"/>
      <c r="AJ17" s="234"/>
      <c r="AK17" s="235"/>
      <c r="AL17" s="190" t="s">
        <v>296</v>
      </c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229">
        <f t="shared" si="0"/>
        <v>14692099</v>
      </c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>
        <v>14692099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 t="s">
        <v>15</v>
      </c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 t="s">
        <v>15</v>
      </c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 t="s">
        <v>15</v>
      </c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 t="s">
        <v>15</v>
      </c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</row>
    <row r="18" spans="1:183" s="36" customFormat="1" ht="29.25" customHeight="1">
      <c r="A18" s="37"/>
      <c r="B18" s="256" t="s">
        <v>303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33"/>
      <c r="AD18" s="234"/>
      <c r="AE18" s="234"/>
      <c r="AF18" s="234"/>
      <c r="AG18" s="234"/>
      <c r="AH18" s="234"/>
      <c r="AI18" s="234"/>
      <c r="AJ18" s="234"/>
      <c r="AK18" s="235"/>
      <c r="AL18" s="190" t="s">
        <v>296</v>
      </c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46">
        <f>EV18</f>
        <v>0</v>
      </c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 t="s">
        <v>15</v>
      </c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 t="s">
        <v>15</v>
      </c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</row>
    <row r="19" spans="1:183" s="36" customFormat="1" ht="46.5" customHeight="1">
      <c r="A19" s="37"/>
      <c r="B19" s="131" t="s">
        <v>228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57"/>
      <c r="AD19" s="58"/>
      <c r="AE19" s="58"/>
      <c r="AF19" s="58"/>
      <c r="AG19" s="58"/>
      <c r="AH19" s="58"/>
      <c r="AI19" s="58"/>
      <c r="AJ19" s="58"/>
      <c r="AK19" s="59"/>
      <c r="AL19" s="190" t="s">
        <v>296</v>
      </c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30">
        <f>EV19</f>
        <v>500000</v>
      </c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 t="s">
        <v>15</v>
      </c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 t="s">
        <v>15</v>
      </c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>
        <v>500000</v>
      </c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</row>
    <row r="20" spans="1:183" s="36" customFormat="1" ht="15" customHeight="1">
      <c r="A20" s="37"/>
      <c r="B20" s="131" t="s">
        <v>219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57"/>
      <c r="AD20" s="58"/>
      <c r="AE20" s="58"/>
      <c r="AF20" s="58"/>
      <c r="AG20" s="58"/>
      <c r="AH20" s="58"/>
      <c r="AI20" s="58"/>
      <c r="AJ20" s="58"/>
      <c r="AK20" s="59"/>
      <c r="AL20" s="190" t="s">
        <v>295</v>
      </c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30">
        <f>EV20</f>
        <v>500000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 t="s">
        <v>15</v>
      </c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 t="s">
        <v>15</v>
      </c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>
        <v>500000</v>
      </c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</row>
    <row r="21" spans="1:183" s="36" customFormat="1" ht="15" customHeight="1">
      <c r="A21" s="37"/>
      <c r="B21" s="251" t="s">
        <v>238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236"/>
      <c r="AD21" s="237"/>
      <c r="AE21" s="237"/>
      <c r="AF21" s="237"/>
      <c r="AG21" s="237"/>
      <c r="AH21" s="237"/>
      <c r="AI21" s="237"/>
      <c r="AJ21" s="237"/>
      <c r="AK21" s="238"/>
      <c r="AL21" s="190" t="s">
        <v>302</v>
      </c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45">
        <f>CW21</f>
        <v>4400000</v>
      </c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35">
        <f>CW38+CW41+CW66</f>
        <v>4400000</v>
      </c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 t="s">
        <v>15</v>
      </c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</row>
    <row r="22" spans="1:183" s="36" customFormat="1" ht="43.5" customHeight="1">
      <c r="A22" s="35"/>
      <c r="B22" s="139" t="s">
        <v>118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79" t="s">
        <v>115</v>
      </c>
      <c r="AD22" s="180"/>
      <c r="AE22" s="180"/>
      <c r="AF22" s="180"/>
      <c r="AG22" s="180"/>
      <c r="AH22" s="180"/>
      <c r="AI22" s="180"/>
      <c r="AJ22" s="180"/>
      <c r="AK22" s="181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 t="s">
        <v>15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 t="s">
        <v>15</v>
      </c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 t="s">
        <v>15</v>
      </c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 t="s">
        <v>15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 t="s">
        <v>15</v>
      </c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</row>
    <row r="23" spans="1:183" s="36" customFormat="1" ht="108.75" customHeight="1">
      <c r="A23" s="35"/>
      <c r="B23" s="139" t="s">
        <v>117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179" t="s">
        <v>116</v>
      </c>
      <c r="AD23" s="180"/>
      <c r="AE23" s="180"/>
      <c r="AF23" s="180"/>
      <c r="AG23" s="180"/>
      <c r="AH23" s="180"/>
      <c r="AI23" s="180"/>
      <c r="AJ23" s="180"/>
      <c r="AK23" s="181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 t="s">
        <v>15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 t="s">
        <v>15</v>
      </c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 t="s">
        <v>15</v>
      </c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 t="s">
        <v>15</v>
      </c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 t="s">
        <v>15</v>
      </c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</row>
    <row r="24" spans="1:183" s="36" customFormat="1" ht="14.25" customHeight="1">
      <c r="A24" s="35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  <c r="AC24" s="179" t="s">
        <v>119</v>
      </c>
      <c r="AD24" s="180"/>
      <c r="AE24" s="180"/>
      <c r="AF24" s="180"/>
      <c r="AG24" s="180"/>
      <c r="AH24" s="180"/>
      <c r="AI24" s="180"/>
      <c r="AJ24" s="180"/>
      <c r="AK24" s="181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 t="s">
        <v>15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 t="s">
        <v>15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 t="s">
        <v>15</v>
      </c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 t="s">
        <v>15</v>
      </c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</row>
    <row r="25" spans="1:183" s="36" customFormat="1" ht="15" customHeight="1">
      <c r="A25" s="35"/>
      <c r="B25" s="139" t="s">
        <v>120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179" t="s">
        <v>121</v>
      </c>
      <c r="AD25" s="180"/>
      <c r="AE25" s="180"/>
      <c r="AF25" s="180"/>
      <c r="AG25" s="180"/>
      <c r="AH25" s="180"/>
      <c r="AI25" s="180"/>
      <c r="AJ25" s="180"/>
      <c r="AK25" s="181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 t="s">
        <v>15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 t="s">
        <v>15</v>
      </c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 t="s">
        <v>15</v>
      </c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 t="s">
        <v>15</v>
      </c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</row>
    <row r="26" spans="1:183" s="36" customFormat="1" ht="30" customHeight="1">
      <c r="A26" s="37"/>
      <c r="B26" s="131" t="s">
        <v>194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222" t="s">
        <v>122</v>
      </c>
      <c r="AD26" s="223"/>
      <c r="AE26" s="223"/>
      <c r="AF26" s="223"/>
      <c r="AG26" s="223"/>
      <c r="AH26" s="223"/>
      <c r="AI26" s="223"/>
      <c r="AJ26" s="223"/>
      <c r="AK26" s="224"/>
      <c r="AL26" s="182" t="s">
        <v>15</v>
      </c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 t="s">
        <v>15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 t="s">
        <v>15</v>
      </c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 t="s">
        <v>15</v>
      </c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 t="s">
        <v>15</v>
      </c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 t="s">
        <v>15</v>
      </c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</row>
    <row r="27" spans="1:183" s="36" customFormat="1" ht="15" customHeight="1">
      <c r="A27" s="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  <c r="AC27" s="179"/>
      <c r="AD27" s="180"/>
      <c r="AE27" s="180"/>
      <c r="AF27" s="180"/>
      <c r="AG27" s="180"/>
      <c r="AH27" s="180"/>
      <c r="AI27" s="180"/>
      <c r="AJ27" s="180"/>
      <c r="AK27" s="181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</row>
    <row r="28" spans="1:198" s="36" customFormat="1" ht="30" customHeight="1">
      <c r="A28" s="35"/>
      <c r="B28" s="245" t="s">
        <v>124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6"/>
      <c r="AC28" s="230" t="s">
        <v>123</v>
      </c>
      <c r="AD28" s="231"/>
      <c r="AE28" s="231"/>
      <c r="AF28" s="231"/>
      <c r="AG28" s="231"/>
      <c r="AH28" s="231"/>
      <c r="AI28" s="231"/>
      <c r="AJ28" s="231"/>
      <c r="AK28" s="232"/>
      <c r="AL28" s="247" t="s">
        <v>15</v>
      </c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150">
        <f>BA29+BA39+BA43+BA49+BA52</f>
        <v>47099896</v>
      </c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0">
        <f>BQ29+BQ39+BQ43+BQ49+BQ52</f>
        <v>37499896</v>
      </c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0">
        <f>CW39+CW43+CW29+CW49+CW52</f>
        <v>4400000</v>
      </c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0">
        <f>EV29+EV39+EV43+EV52+EV36</f>
        <v>5500000</v>
      </c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0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P28" s="56"/>
    </row>
    <row r="29" spans="1:183" s="36" customFormat="1" ht="30" customHeight="1">
      <c r="A29" s="37"/>
      <c r="B29" s="251" t="s">
        <v>126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236" t="s">
        <v>125</v>
      </c>
      <c r="AD29" s="237"/>
      <c r="AE29" s="237"/>
      <c r="AF29" s="237"/>
      <c r="AG29" s="237"/>
      <c r="AH29" s="237"/>
      <c r="AI29" s="237"/>
      <c r="AJ29" s="237"/>
      <c r="AK29" s="238"/>
      <c r="AL29" s="190" t="s">
        <v>112</v>
      </c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35">
        <f>BQ29+CW29+EV29</f>
        <v>28767828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>
        <f>BQ31+BQ33+BQ37+BQ32+BQ35+BQ36+BQ34</f>
        <v>24992028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>
        <f>CW38</f>
        <v>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>
        <f>EV31+EV33+EV37</f>
        <v>3775800</v>
      </c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</row>
    <row r="30" spans="1:183" s="36" customFormat="1" ht="13.5">
      <c r="A30" s="35"/>
      <c r="B30" s="139" t="s">
        <v>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40"/>
      <c r="AC30" s="222" t="s">
        <v>125</v>
      </c>
      <c r="AD30" s="223"/>
      <c r="AE30" s="223"/>
      <c r="AF30" s="223"/>
      <c r="AG30" s="223"/>
      <c r="AH30" s="223"/>
      <c r="AI30" s="223"/>
      <c r="AJ30" s="223"/>
      <c r="AK30" s="224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</row>
    <row r="31" spans="1:183" s="36" customFormat="1" ht="13.5">
      <c r="A31" s="35"/>
      <c r="B31" s="139" t="s">
        <v>127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  <c r="AC31" s="233"/>
      <c r="AD31" s="234"/>
      <c r="AE31" s="234"/>
      <c r="AF31" s="234"/>
      <c r="AG31" s="234"/>
      <c r="AH31" s="234"/>
      <c r="AI31" s="234"/>
      <c r="AJ31" s="234"/>
      <c r="AK31" s="235"/>
      <c r="AL31" s="133" t="s">
        <v>254</v>
      </c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>
        <f aca="true" t="shared" si="1" ref="BA31:BA37">BQ31+EV31</f>
        <v>19895436</v>
      </c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>
        <v>16995436</v>
      </c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>
        <v>2900000</v>
      </c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</row>
    <row r="32" spans="1:183" s="36" customFormat="1" ht="13.5">
      <c r="A32" s="35"/>
      <c r="B32" s="139" t="s">
        <v>127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233"/>
      <c r="AD32" s="234"/>
      <c r="AE32" s="234"/>
      <c r="AF32" s="234"/>
      <c r="AG32" s="234"/>
      <c r="AH32" s="234"/>
      <c r="AI32" s="234"/>
      <c r="AJ32" s="234"/>
      <c r="AK32" s="235"/>
      <c r="AL32" s="133" t="s">
        <v>275</v>
      </c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4">
        <f t="shared" si="1"/>
        <v>100000</v>
      </c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>
        <v>100000</v>
      </c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</row>
    <row r="33" spans="1:183" s="36" customFormat="1" ht="30" customHeight="1">
      <c r="A33" s="35"/>
      <c r="B33" s="139" t="s">
        <v>128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  <c r="AC33" s="233"/>
      <c r="AD33" s="234"/>
      <c r="AE33" s="234"/>
      <c r="AF33" s="234"/>
      <c r="AG33" s="234"/>
      <c r="AH33" s="234"/>
      <c r="AI33" s="234"/>
      <c r="AJ33" s="234"/>
      <c r="AK33" s="235"/>
      <c r="AL33" s="133" t="s">
        <v>274</v>
      </c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>
        <f t="shared" si="1"/>
        <v>8272392</v>
      </c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>
        <v>7396592</v>
      </c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>
        <v>875800</v>
      </c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</row>
    <row r="34" spans="1:183" s="36" customFormat="1" ht="57" customHeight="1">
      <c r="A34" s="37"/>
      <c r="B34" s="131" t="s">
        <v>129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233"/>
      <c r="AD34" s="234"/>
      <c r="AE34" s="234"/>
      <c r="AF34" s="234"/>
      <c r="AG34" s="234"/>
      <c r="AH34" s="234"/>
      <c r="AI34" s="234"/>
      <c r="AJ34" s="234"/>
      <c r="AK34" s="235"/>
      <c r="AL34" s="133" t="s">
        <v>255</v>
      </c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4">
        <f t="shared" si="1"/>
        <v>10000</v>
      </c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>
        <v>10000</v>
      </c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</row>
    <row r="35" spans="1:183" s="36" customFormat="1" ht="57" customHeight="1">
      <c r="A35" s="37"/>
      <c r="B35" s="131" t="s">
        <v>129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233"/>
      <c r="AD35" s="234"/>
      <c r="AE35" s="234"/>
      <c r="AF35" s="234"/>
      <c r="AG35" s="234"/>
      <c r="AH35" s="234"/>
      <c r="AI35" s="234"/>
      <c r="AJ35" s="234"/>
      <c r="AK35" s="235"/>
      <c r="AL35" s="133" t="s">
        <v>304</v>
      </c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>
        <f t="shared" si="1"/>
        <v>100000</v>
      </c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>
        <v>100000</v>
      </c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</row>
    <row r="36" spans="1:183" s="36" customFormat="1" ht="57" customHeight="1">
      <c r="A36" s="37"/>
      <c r="B36" s="131" t="s">
        <v>129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233"/>
      <c r="AD36" s="234"/>
      <c r="AE36" s="234"/>
      <c r="AF36" s="234"/>
      <c r="AG36" s="234"/>
      <c r="AH36" s="234"/>
      <c r="AI36" s="234"/>
      <c r="AJ36" s="234"/>
      <c r="AK36" s="235"/>
      <c r="AL36" s="133" t="s">
        <v>305</v>
      </c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>
        <f t="shared" si="1"/>
        <v>690000</v>
      </c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>
        <v>390000</v>
      </c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>
        <v>300000</v>
      </c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</row>
    <row r="37" spans="1:183" s="36" customFormat="1" ht="57" customHeight="1">
      <c r="A37" s="37"/>
      <c r="B37" s="131" t="s">
        <v>129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76"/>
      <c r="AD37" s="177"/>
      <c r="AE37" s="177"/>
      <c r="AF37" s="177"/>
      <c r="AG37" s="177"/>
      <c r="AH37" s="177"/>
      <c r="AI37" s="177"/>
      <c r="AJ37" s="177"/>
      <c r="AK37" s="178"/>
      <c r="AL37" s="133" t="s">
        <v>255</v>
      </c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>
        <f t="shared" si="1"/>
        <v>0</v>
      </c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</row>
    <row r="38" spans="1:183" s="54" customFormat="1" ht="57" customHeight="1">
      <c r="A38" s="50"/>
      <c r="B38" s="131" t="s">
        <v>253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51"/>
      <c r="AD38" s="52"/>
      <c r="AE38" s="52"/>
      <c r="AF38" s="52"/>
      <c r="AG38" s="52"/>
      <c r="AH38" s="52"/>
      <c r="AI38" s="52"/>
      <c r="AJ38" s="52"/>
      <c r="AK38" s="53"/>
      <c r="AL38" s="133" t="s">
        <v>255</v>
      </c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4">
        <f>BQ38+EV38+CW38</f>
        <v>0</v>
      </c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</row>
    <row r="39" spans="1:183" s="36" customFormat="1" ht="43.5" customHeight="1">
      <c r="A39" s="35">
        <v>20039990.94</v>
      </c>
      <c r="B39" s="239" t="s">
        <v>131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40"/>
      <c r="AC39" s="222" t="s">
        <v>130</v>
      </c>
      <c r="AD39" s="223"/>
      <c r="AE39" s="223"/>
      <c r="AF39" s="223"/>
      <c r="AG39" s="223"/>
      <c r="AH39" s="223"/>
      <c r="AI39" s="223"/>
      <c r="AJ39" s="223"/>
      <c r="AK39" s="224"/>
      <c r="AL39" s="190" t="s">
        <v>149</v>
      </c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35">
        <f>BA41</f>
        <v>3100000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>
        <f>BQ41+BQ42</f>
        <v>0</v>
      </c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>
        <f>CW41</f>
        <v>3100000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>
        <f>EV41</f>
        <v>0</v>
      </c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</row>
    <row r="40" spans="1:183" s="36" customFormat="1" ht="15" customHeight="1">
      <c r="A40" s="35"/>
      <c r="B40" s="139" t="s">
        <v>1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233"/>
      <c r="AD40" s="234"/>
      <c r="AE40" s="234"/>
      <c r="AF40" s="234"/>
      <c r="AG40" s="234"/>
      <c r="AH40" s="234"/>
      <c r="AI40" s="234"/>
      <c r="AJ40" s="234"/>
      <c r="AK40" s="235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</row>
    <row r="41" spans="1:183" s="54" customFormat="1" ht="15" customHeight="1">
      <c r="A41" s="50"/>
      <c r="B41" s="131" t="s">
        <v>165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233"/>
      <c r="AD41" s="234"/>
      <c r="AE41" s="234"/>
      <c r="AF41" s="234"/>
      <c r="AG41" s="234"/>
      <c r="AH41" s="234"/>
      <c r="AI41" s="234"/>
      <c r="AJ41" s="234"/>
      <c r="AK41" s="235"/>
      <c r="AL41" s="133" t="s">
        <v>272</v>
      </c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4">
        <f>BQ41+CW41+EV41</f>
        <v>3100000</v>
      </c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129">
        <v>3100000</v>
      </c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</row>
    <row r="42" spans="1:183" s="36" customFormat="1" ht="15" customHeight="1">
      <c r="A42" s="39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2"/>
      <c r="AC42" s="176"/>
      <c r="AD42" s="177"/>
      <c r="AE42" s="177"/>
      <c r="AF42" s="177"/>
      <c r="AG42" s="177"/>
      <c r="AH42" s="177"/>
      <c r="AI42" s="177"/>
      <c r="AJ42" s="177"/>
      <c r="AK42" s="178"/>
      <c r="AL42" s="133" t="s">
        <v>132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</row>
    <row r="43" spans="1:183" s="36" customFormat="1" ht="30" customHeight="1">
      <c r="A43" s="35"/>
      <c r="B43" s="239" t="s">
        <v>239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40"/>
      <c r="AC43" s="219"/>
      <c r="AD43" s="220"/>
      <c r="AE43" s="220"/>
      <c r="AF43" s="220"/>
      <c r="AG43" s="220"/>
      <c r="AH43" s="220"/>
      <c r="AI43" s="220"/>
      <c r="AJ43" s="220"/>
      <c r="AK43" s="221"/>
      <c r="AL43" s="190" t="s">
        <v>133</v>
      </c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35">
        <f>BQ43+EV43</f>
        <v>1140000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>
        <f>BQ45+BQ46+BQ47</f>
        <v>985000</v>
      </c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>
        <f>EV45+EV46+EV47</f>
        <v>155000</v>
      </c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</row>
    <row r="44" spans="1:183" s="36" customFormat="1" ht="15" customHeight="1">
      <c r="A44" s="35"/>
      <c r="B44" s="139" t="s">
        <v>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176"/>
      <c r="AD44" s="177"/>
      <c r="AE44" s="177"/>
      <c r="AF44" s="177"/>
      <c r="AG44" s="177"/>
      <c r="AH44" s="177"/>
      <c r="AI44" s="177"/>
      <c r="AJ44" s="177"/>
      <c r="AK44" s="178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</row>
    <row r="45" spans="1:183" s="36" customFormat="1" ht="43.5" customHeight="1">
      <c r="A45" s="35"/>
      <c r="B45" s="139" t="s">
        <v>134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222" t="s">
        <v>138</v>
      </c>
      <c r="AD45" s="223"/>
      <c r="AE45" s="223"/>
      <c r="AF45" s="223"/>
      <c r="AG45" s="223"/>
      <c r="AH45" s="223"/>
      <c r="AI45" s="223"/>
      <c r="AJ45" s="223"/>
      <c r="AK45" s="224"/>
      <c r="AL45" s="133" t="s">
        <v>276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>
        <f>BQ45+CW45+EV45</f>
        <v>585000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>
        <v>485000</v>
      </c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>
        <v>100000</v>
      </c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</row>
    <row r="46" spans="1:183" s="36" customFormat="1" ht="30" customHeight="1">
      <c r="A46" s="35"/>
      <c r="B46" s="139" t="s">
        <v>135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233"/>
      <c r="AD46" s="234"/>
      <c r="AE46" s="234"/>
      <c r="AF46" s="234"/>
      <c r="AG46" s="234"/>
      <c r="AH46" s="234"/>
      <c r="AI46" s="234"/>
      <c r="AJ46" s="234"/>
      <c r="AK46" s="235"/>
      <c r="AL46" s="133" t="s">
        <v>277</v>
      </c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4">
        <f>BQ46+CW46+EV46</f>
        <v>345000</v>
      </c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>
        <v>300000</v>
      </c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>
        <v>45000</v>
      </c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</row>
    <row r="47" spans="1:183" s="36" customFormat="1" ht="15" customHeight="1">
      <c r="A47" s="35"/>
      <c r="B47" s="139" t="s">
        <v>137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176"/>
      <c r="AD47" s="177"/>
      <c r="AE47" s="177"/>
      <c r="AF47" s="177"/>
      <c r="AG47" s="177"/>
      <c r="AH47" s="177"/>
      <c r="AI47" s="177"/>
      <c r="AJ47" s="177"/>
      <c r="AK47" s="178"/>
      <c r="AL47" s="133" t="s">
        <v>278</v>
      </c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4">
        <f>BQ47+CW47+EV47</f>
        <v>210000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>
        <v>200000</v>
      </c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>
        <v>10000</v>
      </c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</row>
    <row r="48" spans="1:183" s="36" customFormat="1" ht="43.5" customHeight="1">
      <c r="A48" s="37"/>
      <c r="B48" s="131" t="s">
        <v>140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222" t="s">
        <v>139</v>
      </c>
      <c r="AD48" s="223"/>
      <c r="AE48" s="223"/>
      <c r="AF48" s="223"/>
      <c r="AG48" s="223"/>
      <c r="AH48" s="223"/>
      <c r="AI48" s="223"/>
      <c r="AJ48" s="223"/>
      <c r="AK48" s="224"/>
      <c r="AL48" s="133" t="s">
        <v>136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</row>
    <row r="49" spans="1:183" s="36" customFormat="1" ht="43.5" customHeight="1">
      <c r="A49" s="35"/>
      <c r="B49" s="239" t="s">
        <v>142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40"/>
      <c r="AC49" s="222" t="s">
        <v>141</v>
      </c>
      <c r="AD49" s="223"/>
      <c r="AE49" s="223"/>
      <c r="AF49" s="223"/>
      <c r="AG49" s="223"/>
      <c r="AH49" s="223"/>
      <c r="AI49" s="223"/>
      <c r="AJ49" s="223"/>
      <c r="AK49" s="224"/>
      <c r="AL49" s="190" t="s">
        <v>256</v>
      </c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35">
        <f>BQ49+CW49+EV49</f>
        <v>200000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>
        <f>BQ51</f>
        <v>200000</v>
      </c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>
        <f>CW51</f>
        <v>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</row>
    <row r="50" spans="1:183" s="36" customFormat="1" ht="15" customHeight="1">
      <c r="A50" s="35"/>
      <c r="B50" s="139" t="s">
        <v>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40"/>
      <c r="AC50" s="233"/>
      <c r="AD50" s="234"/>
      <c r="AE50" s="234"/>
      <c r="AF50" s="234"/>
      <c r="AG50" s="234"/>
      <c r="AH50" s="234"/>
      <c r="AI50" s="234"/>
      <c r="AJ50" s="234"/>
      <c r="AK50" s="235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</row>
    <row r="51" spans="1:183" s="36" customFormat="1" ht="33.75" customHeight="1">
      <c r="A51" s="38"/>
      <c r="B51" s="241" t="s">
        <v>248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2"/>
      <c r="AC51" s="176"/>
      <c r="AD51" s="177"/>
      <c r="AE51" s="177"/>
      <c r="AF51" s="177"/>
      <c r="AG51" s="177"/>
      <c r="AH51" s="177"/>
      <c r="AI51" s="177"/>
      <c r="AJ51" s="177"/>
      <c r="AK51" s="178"/>
      <c r="AL51" s="133" t="s">
        <v>279</v>
      </c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4">
        <f>BQ51+CW51+EV51</f>
        <v>200000</v>
      </c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>
        <v>200000</v>
      </c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</row>
    <row r="52" spans="1:183" s="5" customFormat="1" ht="43.5" customHeight="1">
      <c r="A52" s="33"/>
      <c r="B52" s="243" t="s">
        <v>143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4"/>
      <c r="AC52" s="183"/>
      <c r="AD52" s="184"/>
      <c r="AE52" s="184"/>
      <c r="AF52" s="184"/>
      <c r="AG52" s="184"/>
      <c r="AH52" s="184"/>
      <c r="AI52" s="184"/>
      <c r="AJ52" s="184"/>
      <c r="AK52" s="185"/>
      <c r="AL52" s="190" t="s">
        <v>139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218">
        <f>BQ52+CW52+EV52</f>
        <v>13892068</v>
      </c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135">
        <f>BQ54+BQ56+BQ57+BQ58+BQ59+BQ60+BQ61+BQ62+BQ63+BQ64+BQ65+BQ66+BQ67+BQ68+BQ69+BQ70+BQ71+BQ72+BQ73+BQ74+BQ55</f>
        <v>11322868</v>
      </c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>
        <f>CW54+CW56+CW57+CW58+CW59+CW60+CW61+CW62+CW63+CW64+CW65+CW66+CW67</f>
        <v>1300000</v>
      </c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>
        <f>EV54+EV56+EV57+EV58+EV59+EV60+EV61+EV62+EV63+EV64+EV65+EV66+EV67+EV68+EV69+EV70+EV71+EV72+EV73+EV74</f>
        <v>1269200</v>
      </c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</row>
    <row r="53" spans="1:183" s="5" customFormat="1" ht="15">
      <c r="A53" s="33"/>
      <c r="B53" s="104" t="s">
        <v>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62"/>
      <c r="AD53" s="163"/>
      <c r="AE53" s="163"/>
      <c r="AF53" s="163"/>
      <c r="AG53" s="163"/>
      <c r="AH53" s="163"/>
      <c r="AI53" s="163"/>
      <c r="AJ53" s="163"/>
      <c r="AK53" s="164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</row>
    <row r="54" spans="1:183" s="5" customFormat="1" ht="60.75" customHeight="1">
      <c r="A54" s="33"/>
      <c r="B54" s="104" t="s">
        <v>145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62"/>
      <c r="AD54" s="163"/>
      <c r="AE54" s="163"/>
      <c r="AF54" s="163"/>
      <c r="AG54" s="163"/>
      <c r="AH54" s="163"/>
      <c r="AI54" s="163"/>
      <c r="AJ54" s="163"/>
      <c r="AK54" s="164"/>
      <c r="AL54" s="133" t="s">
        <v>144</v>
      </c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</row>
    <row r="55" spans="1:183" s="5" customFormat="1" ht="30" customHeight="1">
      <c r="A55" s="33"/>
      <c r="B55" s="104" t="s">
        <v>281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62"/>
      <c r="AD55" s="163"/>
      <c r="AE55" s="163"/>
      <c r="AF55" s="163"/>
      <c r="AG55" s="163"/>
      <c r="AH55" s="163"/>
      <c r="AI55" s="163"/>
      <c r="AJ55" s="163"/>
      <c r="AK55" s="164"/>
      <c r="AL55" s="133" t="s">
        <v>280</v>
      </c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4">
        <f>BQ55+CW55+EV55</f>
        <v>30000</v>
      </c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>
        <v>30000</v>
      </c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</row>
    <row r="56" spans="1:183" s="5" customFormat="1" ht="15">
      <c r="A56" s="33"/>
      <c r="B56" s="104" t="s">
        <v>241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62"/>
      <c r="AD56" s="163"/>
      <c r="AE56" s="163"/>
      <c r="AF56" s="163"/>
      <c r="AG56" s="163"/>
      <c r="AH56" s="163"/>
      <c r="AI56" s="163"/>
      <c r="AJ56" s="163"/>
      <c r="AK56" s="164"/>
      <c r="AL56" s="133" t="s">
        <v>257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4">
        <f>BQ56+CW56+EV56</f>
        <v>500000</v>
      </c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>
        <v>300000</v>
      </c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>
        <v>200000</v>
      </c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</row>
    <row r="57" spans="1:183" s="5" customFormat="1" ht="15">
      <c r="A57" s="33"/>
      <c r="B57" s="104" t="s">
        <v>242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62"/>
      <c r="AD57" s="163"/>
      <c r="AE57" s="163"/>
      <c r="AF57" s="163"/>
      <c r="AG57" s="163"/>
      <c r="AH57" s="163"/>
      <c r="AI57" s="163"/>
      <c r="AJ57" s="163"/>
      <c r="AK57" s="164"/>
      <c r="AL57" s="133" t="s">
        <v>258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4">
        <f aca="true" t="shared" si="2" ref="BA57:BA73">BQ57+CW57+EV57</f>
        <v>350000</v>
      </c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>
        <v>270000</v>
      </c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>
        <v>80000</v>
      </c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</row>
    <row r="58" spans="1:183" s="5" customFormat="1" ht="15">
      <c r="A58" s="33"/>
      <c r="B58" s="104" t="s">
        <v>243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62"/>
      <c r="AD58" s="163"/>
      <c r="AE58" s="163"/>
      <c r="AF58" s="163"/>
      <c r="AG58" s="163"/>
      <c r="AH58" s="163"/>
      <c r="AI58" s="163"/>
      <c r="AJ58" s="163"/>
      <c r="AK58" s="164"/>
      <c r="AL58" s="133" t="s">
        <v>259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4">
        <f t="shared" si="2"/>
        <v>4983456</v>
      </c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>
        <v>4983456</v>
      </c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</row>
    <row r="59" spans="1:183" s="5" customFormat="1" ht="43.5" customHeight="1">
      <c r="A59" s="33"/>
      <c r="B59" s="104" t="s">
        <v>166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165"/>
      <c r="AD59" s="62"/>
      <c r="AE59" s="62"/>
      <c r="AF59" s="62"/>
      <c r="AG59" s="62"/>
      <c r="AH59" s="62"/>
      <c r="AI59" s="62"/>
      <c r="AJ59" s="62"/>
      <c r="AK59" s="166"/>
      <c r="AL59" s="133" t="s">
        <v>266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4">
        <f t="shared" si="2"/>
        <v>0</v>
      </c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</row>
    <row r="60" spans="1:183" s="5" customFormat="1" ht="30" customHeight="1">
      <c r="A60" s="33"/>
      <c r="B60" s="104" t="s">
        <v>244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62" t="s">
        <v>147</v>
      </c>
      <c r="AD60" s="163"/>
      <c r="AE60" s="163"/>
      <c r="AF60" s="163"/>
      <c r="AG60" s="163"/>
      <c r="AH60" s="163"/>
      <c r="AI60" s="163"/>
      <c r="AJ60" s="163"/>
      <c r="AK60" s="164"/>
      <c r="AL60" s="133" t="s">
        <v>260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4">
        <f t="shared" si="2"/>
        <v>1850000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>
        <v>1600000</v>
      </c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>
        <v>250000</v>
      </c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</row>
    <row r="61" spans="1:183" s="5" customFormat="1" ht="15" customHeight="1">
      <c r="A61" s="33"/>
      <c r="B61" s="104" t="s">
        <v>240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162"/>
      <c r="AD61" s="163"/>
      <c r="AE61" s="163"/>
      <c r="AF61" s="163"/>
      <c r="AG61" s="163"/>
      <c r="AH61" s="163"/>
      <c r="AI61" s="163"/>
      <c r="AJ61" s="163"/>
      <c r="AK61" s="164"/>
      <c r="AL61" s="133" t="s">
        <v>261</v>
      </c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4">
        <f t="shared" si="2"/>
        <v>2200000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46">
        <v>2100000</v>
      </c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29">
        <v>100000</v>
      </c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</row>
    <row r="62" spans="1:183" s="5" customFormat="1" ht="15" customHeight="1">
      <c r="A62" s="33"/>
      <c r="B62" s="104" t="s">
        <v>26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5"/>
      <c r="AC62" s="162"/>
      <c r="AD62" s="163"/>
      <c r="AE62" s="163"/>
      <c r="AF62" s="163"/>
      <c r="AG62" s="163"/>
      <c r="AH62" s="163"/>
      <c r="AI62" s="163"/>
      <c r="AJ62" s="163"/>
      <c r="AK62" s="164"/>
      <c r="AL62" s="133" t="s">
        <v>146</v>
      </c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>
        <f t="shared" si="2"/>
        <v>0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</row>
    <row r="63" spans="1:183" s="5" customFormat="1" ht="15" customHeight="1">
      <c r="A63" s="34"/>
      <c r="B63" s="258" t="s">
        <v>245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9"/>
      <c r="AC63" s="162"/>
      <c r="AD63" s="163"/>
      <c r="AE63" s="163"/>
      <c r="AF63" s="163"/>
      <c r="AG63" s="163"/>
      <c r="AH63" s="163"/>
      <c r="AI63" s="163"/>
      <c r="AJ63" s="163"/>
      <c r="AK63" s="164"/>
      <c r="AL63" s="133" t="s">
        <v>148</v>
      </c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4">
        <f t="shared" si="2"/>
        <v>0</v>
      </c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</row>
    <row r="64" spans="1:183" s="5" customFormat="1" ht="15" customHeight="1">
      <c r="A64" s="40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5"/>
      <c r="AC64" s="167"/>
      <c r="AD64" s="168"/>
      <c r="AE64" s="168"/>
      <c r="AF64" s="168"/>
      <c r="AG64" s="168"/>
      <c r="AH64" s="168"/>
      <c r="AI64" s="168"/>
      <c r="AJ64" s="168"/>
      <c r="AK64" s="169"/>
      <c r="AL64" s="133" t="s">
        <v>262</v>
      </c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4">
        <f t="shared" si="2"/>
        <v>850000</v>
      </c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>
        <v>300000</v>
      </c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>
        <v>550000</v>
      </c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</row>
    <row r="65" spans="1:183" s="5" customFormat="1" ht="30" customHeight="1">
      <c r="A65" s="33"/>
      <c r="B65" s="104" t="s">
        <v>246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170"/>
      <c r="AD65" s="171"/>
      <c r="AE65" s="171"/>
      <c r="AF65" s="171"/>
      <c r="AG65" s="171"/>
      <c r="AH65" s="171"/>
      <c r="AI65" s="171"/>
      <c r="AJ65" s="171"/>
      <c r="AK65" s="172"/>
      <c r="AL65" s="133" t="s">
        <v>146</v>
      </c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4">
        <f t="shared" si="2"/>
        <v>0</v>
      </c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</row>
    <row r="66" spans="1:183" s="55" customFormat="1" ht="15" customHeight="1">
      <c r="A66" s="60"/>
      <c r="B66" s="202" t="s">
        <v>247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3"/>
      <c r="AC66" s="215"/>
      <c r="AD66" s="216"/>
      <c r="AE66" s="216"/>
      <c r="AF66" s="216"/>
      <c r="AG66" s="216"/>
      <c r="AH66" s="216"/>
      <c r="AI66" s="216"/>
      <c r="AJ66" s="216"/>
      <c r="AK66" s="217"/>
      <c r="AL66" s="206" t="s">
        <v>273</v>
      </c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8"/>
      <c r="BA66" s="209">
        <f t="shared" si="2"/>
        <v>1300000</v>
      </c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1"/>
      <c r="BQ66" s="147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9"/>
      <c r="CG66" s="196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8"/>
      <c r="CW66" s="212">
        <v>1300000</v>
      </c>
      <c r="CX66" s="213"/>
      <c r="CY66" s="213"/>
      <c r="CZ66" s="213"/>
      <c r="DA66" s="213"/>
      <c r="DB66" s="213"/>
      <c r="DC66" s="213"/>
      <c r="DD66" s="213"/>
      <c r="DE66" s="213"/>
      <c r="DF66" s="213"/>
      <c r="DG66" s="213"/>
      <c r="DH66" s="213"/>
      <c r="DI66" s="213"/>
      <c r="DJ66" s="213"/>
      <c r="DK66" s="213"/>
      <c r="DL66" s="213"/>
      <c r="DM66" s="213"/>
      <c r="DN66" s="213"/>
      <c r="DO66" s="214"/>
      <c r="DP66" s="196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8"/>
      <c r="EF66" s="196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8"/>
      <c r="EV66" s="196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8"/>
      <c r="FL66" s="199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1"/>
    </row>
    <row r="67" spans="1:183" s="5" customFormat="1" ht="15" customHeight="1">
      <c r="A67" s="61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5"/>
      <c r="AC67" s="167"/>
      <c r="AD67" s="168"/>
      <c r="AE67" s="168"/>
      <c r="AF67" s="168"/>
      <c r="AG67" s="168"/>
      <c r="AH67" s="168"/>
      <c r="AI67" s="168"/>
      <c r="AJ67" s="168"/>
      <c r="AK67" s="169"/>
      <c r="AL67" s="206" t="s">
        <v>263</v>
      </c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8"/>
      <c r="BA67" s="209">
        <f t="shared" si="2"/>
        <v>0</v>
      </c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1"/>
      <c r="BQ67" s="209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1"/>
      <c r="CG67" s="136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8"/>
      <c r="CW67" s="136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8"/>
      <c r="DP67" s="136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8"/>
      <c r="EF67" s="136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8"/>
      <c r="EV67" s="136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8"/>
      <c r="FL67" s="136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8"/>
    </row>
    <row r="68" spans="1:183" s="5" customFormat="1" ht="15" customHeight="1">
      <c r="A68" s="261" t="s">
        <v>282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3"/>
      <c r="AC68" s="167"/>
      <c r="AD68" s="168"/>
      <c r="AE68" s="168"/>
      <c r="AF68" s="168"/>
      <c r="AG68" s="168"/>
      <c r="AH68" s="168"/>
      <c r="AI68" s="168"/>
      <c r="AJ68" s="168"/>
      <c r="AK68" s="169"/>
      <c r="AL68" s="133" t="s">
        <v>283</v>
      </c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4">
        <f t="shared" si="2"/>
        <v>1089200</v>
      </c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>
        <v>1000000</v>
      </c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>
        <v>89200</v>
      </c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</row>
    <row r="69" spans="1:183" s="5" customFormat="1" ht="15" customHeight="1">
      <c r="A69" s="261" t="s">
        <v>284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3"/>
      <c r="AC69" s="167"/>
      <c r="AD69" s="168"/>
      <c r="AE69" s="168"/>
      <c r="AF69" s="168"/>
      <c r="AG69" s="168"/>
      <c r="AH69" s="168"/>
      <c r="AI69" s="168"/>
      <c r="AJ69" s="168"/>
      <c r="AK69" s="169"/>
      <c r="AL69" s="133" t="s">
        <v>285</v>
      </c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4">
        <f t="shared" si="2"/>
        <v>100000</v>
      </c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>
        <v>100000</v>
      </c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</row>
    <row r="70" spans="1:183" s="5" customFormat="1" ht="15" customHeight="1">
      <c r="A70" s="261" t="s">
        <v>286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3"/>
      <c r="AC70" s="167"/>
      <c r="AD70" s="168"/>
      <c r="AE70" s="168"/>
      <c r="AF70" s="168"/>
      <c r="AG70" s="168"/>
      <c r="AH70" s="168"/>
      <c r="AI70" s="168"/>
      <c r="AJ70" s="168"/>
      <c r="AK70" s="169"/>
      <c r="AL70" s="133" t="s">
        <v>289</v>
      </c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4">
        <f t="shared" si="2"/>
        <v>359412</v>
      </c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>
        <f>200000+159412</f>
        <v>359412</v>
      </c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</row>
    <row r="71" spans="1:183" s="5" customFormat="1" ht="102.75" customHeight="1">
      <c r="A71" s="261" t="s">
        <v>287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3"/>
      <c r="AC71" s="167"/>
      <c r="AD71" s="168"/>
      <c r="AE71" s="168"/>
      <c r="AF71" s="168"/>
      <c r="AG71" s="168"/>
      <c r="AH71" s="168"/>
      <c r="AI71" s="168"/>
      <c r="AJ71" s="168"/>
      <c r="AK71" s="169"/>
      <c r="AL71" s="133" t="s">
        <v>288</v>
      </c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4">
        <f t="shared" si="2"/>
        <v>100000</v>
      </c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>
        <v>100000</v>
      </c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</row>
    <row r="72" spans="1:183" s="5" customFormat="1" ht="31.5" customHeight="1">
      <c r="A72" s="261" t="s">
        <v>292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3"/>
      <c r="AC72" s="167"/>
      <c r="AD72" s="168"/>
      <c r="AE72" s="168"/>
      <c r="AF72" s="168"/>
      <c r="AG72" s="168"/>
      <c r="AH72" s="168"/>
      <c r="AI72" s="168"/>
      <c r="AJ72" s="168"/>
      <c r="AK72" s="169"/>
      <c r="AL72" s="133" t="s">
        <v>293</v>
      </c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4">
        <f>BQ72+CW72+EV72</f>
        <v>0</v>
      </c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130"/>
    </row>
    <row r="73" spans="1:183" s="5" customFormat="1" ht="55.5" customHeight="1">
      <c r="A73" s="261" t="s">
        <v>310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3"/>
      <c r="AC73" s="167"/>
      <c r="AD73" s="168"/>
      <c r="AE73" s="168"/>
      <c r="AF73" s="168"/>
      <c r="AG73" s="168"/>
      <c r="AH73" s="168"/>
      <c r="AI73" s="168"/>
      <c r="AJ73" s="168"/>
      <c r="AK73" s="169"/>
      <c r="AL73" s="133" t="s">
        <v>294</v>
      </c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4">
        <f t="shared" si="2"/>
        <v>180000</v>
      </c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>
        <v>180000</v>
      </c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</row>
    <row r="74" spans="1:183" s="5" customFormat="1" ht="15" customHeight="1">
      <c r="A74" s="261"/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3"/>
      <c r="AC74" s="167"/>
      <c r="AD74" s="168"/>
      <c r="AE74" s="168"/>
      <c r="AF74" s="168"/>
      <c r="AG74" s="168"/>
      <c r="AH74" s="168"/>
      <c r="AI74" s="168"/>
      <c r="AJ74" s="168"/>
      <c r="AK74" s="169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</row>
    <row r="75" spans="1:183" s="36" customFormat="1" ht="42" customHeight="1">
      <c r="A75" s="35"/>
      <c r="B75" s="186" t="s">
        <v>150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7"/>
      <c r="AC75" s="191" t="s">
        <v>149</v>
      </c>
      <c r="AD75" s="192"/>
      <c r="AE75" s="192"/>
      <c r="AF75" s="192"/>
      <c r="AG75" s="192"/>
      <c r="AH75" s="192"/>
      <c r="AI75" s="192"/>
      <c r="AJ75" s="192"/>
      <c r="AK75" s="193"/>
      <c r="AL75" s="194" t="s">
        <v>15</v>
      </c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  <c r="FP75" s="195"/>
      <c r="FQ75" s="195"/>
      <c r="FR75" s="195"/>
      <c r="FS75" s="195"/>
      <c r="FT75" s="195"/>
      <c r="FU75" s="195"/>
      <c r="FV75" s="195"/>
      <c r="FW75" s="195"/>
      <c r="FX75" s="195"/>
      <c r="FY75" s="195"/>
      <c r="FZ75" s="195"/>
      <c r="GA75" s="195"/>
    </row>
    <row r="76" spans="1:183" s="36" customFormat="1" ht="15" customHeight="1">
      <c r="A76" s="35"/>
      <c r="B76" s="139" t="s">
        <v>1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40"/>
      <c r="AC76" s="179"/>
      <c r="AD76" s="180"/>
      <c r="AE76" s="180"/>
      <c r="AF76" s="180"/>
      <c r="AG76" s="180"/>
      <c r="AH76" s="180"/>
      <c r="AI76" s="180"/>
      <c r="AJ76" s="180"/>
      <c r="AK76" s="181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</row>
    <row r="77" spans="1:183" s="36" customFormat="1" ht="30" customHeight="1">
      <c r="A77" s="35"/>
      <c r="B77" s="139" t="s">
        <v>152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40"/>
      <c r="AC77" s="179" t="s">
        <v>151</v>
      </c>
      <c r="AD77" s="180"/>
      <c r="AE77" s="180"/>
      <c r="AF77" s="180"/>
      <c r="AG77" s="180"/>
      <c r="AH77" s="180"/>
      <c r="AI77" s="180"/>
      <c r="AJ77" s="180"/>
      <c r="AK77" s="181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</row>
    <row r="78" spans="1:183" s="36" customFormat="1" ht="15" customHeight="1">
      <c r="A78" s="35"/>
      <c r="B78" s="139" t="s">
        <v>153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40"/>
      <c r="AC78" s="179" t="s">
        <v>154</v>
      </c>
      <c r="AD78" s="180"/>
      <c r="AE78" s="180"/>
      <c r="AF78" s="180"/>
      <c r="AG78" s="180"/>
      <c r="AH78" s="180"/>
      <c r="AI78" s="180"/>
      <c r="AJ78" s="180"/>
      <c r="AK78" s="181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</row>
    <row r="79" spans="1:183" s="36" customFormat="1" ht="30" customHeight="1">
      <c r="A79" s="35"/>
      <c r="B79" s="139" t="s">
        <v>156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40"/>
      <c r="AC79" s="179" t="s">
        <v>155</v>
      </c>
      <c r="AD79" s="180"/>
      <c r="AE79" s="180"/>
      <c r="AF79" s="180"/>
      <c r="AG79" s="180"/>
      <c r="AH79" s="180"/>
      <c r="AI79" s="180"/>
      <c r="AJ79" s="180"/>
      <c r="AK79" s="181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</row>
    <row r="80" spans="1:183" s="36" customFormat="1" ht="15" customHeight="1">
      <c r="A80" s="35"/>
      <c r="B80" s="139" t="s">
        <v>1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40"/>
      <c r="AC80" s="179"/>
      <c r="AD80" s="180"/>
      <c r="AE80" s="180"/>
      <c r="AF80" s="180"/>
      <c r="AG80" s="180"/>
      <c r="AH80" s="180"/>
      <c r="AI80" s="180"/>
      <c r="AJ80" s="180"/>
      <c r="AK80" s="181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/>
    </row>
    <row r="81" spans="1:183" s="36" customFormat="1" ht="30" customHeight="1">
      <c r="A81" s="35"/>
      <c r="B81" s="139" t="s">
        <v>157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40"/>
      <c r="AC81" s="179" t="s">
        <v>158</v>
      </c>
      <c r="AD81" s="180"/>
      <c r="AE81" s="180"/>
      <c r="AF81" s="180"/>
      <c r="AG81" s="180"/>
      <c r="AH81" s="180"/>
      <c r="AI81" s="180"/>
      <c r="AJ81" s="180"/>
      <c r="AK81" s="181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</row>
    <row r="82" spans="1:183" s="36" customFormat="1" ht="15" customHeight="1">
      <c r="A82" s="35"/>
      <c r="B82" s="139" t="s">
        <v>160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40"/>
      <c r="AC82" s="179" t="s">
        <v>159</v>
      </c>
      <c r="AD82" s="180"/>
      <c r="AE82" s="180"/>
      <c r="AF82" s="180"/>
      <c r="AG82" s="180"/>
      <c r="AH82" s="180"/>
      <c r="AI82" s="180"/>
      <c r="AJ82" s="180"/>
      <c r="AK82" s="181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  <c r="FW82" s="130"/>
      <c r="FX82" s="130"/>
      <c r="FY82" s="130"/>
      <c r="FZ82" s="130"/>
      <c r="GA82" s="130"/>
    </row>
    <row r="83" spans="1:183" s="36" customFormat="1" ht="30" customHeight="1">
      <c r="A83" s="35"/>
      <c r="B83" s="188" t="s">
        <v>163</v>
      </c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9"/>
      <c r="AC83" s="141" t="s">
        <v>161</v>
      </c>
      <c r="AD83" s="142"/>
      <c r="AE83" s="142"/>
      <c r="AF83" s="142"/>
      <c r="AG83" s="142"/>
      <c r="AH83" s="142"/>
      <c r="AI83" s="142"/>
      <c r="AJ83" s="142"/>
      <c r="AK83" s="143"/>
      <c r="AL83" s="190" t="s">
        <v>15</v>
      </c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45">
        <f>EV83+BQ83</f>
        <v>0</v>
      </c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</row>
    <row r="84" spans="1:183" s="36" customFormat="1" ht="30" customHeight="1">
      <c r="A84" s="35"/>
      <c r="B84" s="186" t="s">
        <v>164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7"/>
      <c r="AC84" s="179" t="s">
        <v>162</v>
      </c>
      <c r="AD84" s="180"/>
      <c r="AE84" s="180"/>
      <c r="AF84" s="180"/>
      <c r="AG84" s="180"/>
      <c r="AH84" s="180"/>
      <c r="AI84" s="180"/>
      <c r="AJ84" s="180"/>
      <c r="AK84" s="181"/>
      <c r="AL84" s="182" t="s">
        <v>15</v>
      </c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</row>
  </sheetData>
  <sheetProtection/>
  <mergeCells count="847">
    <mergeCell ref="FL84:GA84"/>
    <mergeCell ref="B84:AB84"/>
    <mergeCell ref="AC84:AK84"/>
    <mergeCell ref="AL84:AZ84"/>
    <mergeCell ref="BA84:BP84"/>
    <mergeCell ref="BQ84:CF84"/>
    <mergeCell ref="CG84:CV84"/>
    <mergeCell ref="CG83:CV83"/>
    <mergeCell ref="CW83:DO83"/>
    <mergeCell ref="DP83:EE83"/>
    <mergeCell ref="EF83:EU83"/>
    <mergeCell ref="EV83:FK83"/>
    <mergeCell ref="CW84:DO84"/>
    <mergeCell ref="DP84:EE84"/>
    <mergeCell ref="EF84:EU84"/>
    <mergeCell ref="EV84:FK84"/>
    <mergeCell ref="FL83:GA83"/>
    <mergeCell ref="CW82:DO82"/>
    <mergeCell ref="DP82:EE82"/>
    <mergeCell ref="EF82:EU82"/>
    <mergeCell ref="EV82:FK82"/>
    <mergeCell ref="FL82:GA82"/>
    <mergeCell ref="B83:AB83"/>
    <mergeCell ref="AC83:AK83"/>
    <mergeCell ref="AL83:AZ83"/>
    <mergeCell ref="BA83:BP83"/>
    <mergeCell ref="BQ83:CF83"/>
    <mergeCell ref="B82:AB82"/>
    <mergeCell ref="AC82:AK82"/>
    <mergeCell ref="AL82:AZ82"/>
    <mergeCell ref="BA82:BP82"/>
    <mergeCell ref="BQ82:CF82"/>
    <mergeCell ref="CG82:CV82"/>
    <mergeCell ref="CG81:CV81"/>
    <mergeCell ref="CW81:DO81"/>
    <mergeCell ref="DP81:EE81"/>
    <mergeCell ref="EF81:EU81"/>
    <mergeCell ref="EV81:FK81"/>
    <mergeCell ref="FL81:GA81"/>
    <mergeCell ref="CW80:DO80"/>
    <mergeCell ref="DP80:EE80"/>
    <mergeCell ref="EF80:EU80"/>
    <mergeCell ref="EV80:FK80"/>
    <mergeCell ref="FL80:GA80"/>
    <mergeCell ref="B81:AB81"/>
    <mergeCell ref="AC81:AK81"/>
    <mergeCell ref="AL81:AZ81"/>
    <mergeCell ref="BA81:BP81"/>
    <mergeCell ref="BQ81:CF81"/>
    <mergeCell ref="B80:AB80"/>
    <mergeCell ref="AC80:AK80"/>
    <mergeCell ref="AL80:AZ80"/>
    <mergeCell ref="BA80:BP80"/>
    <mergeCell ref="BQ80:CF80"/>
    <mergeCell ref="CG80:CV80"/>
    <mergeCell ref="CG79:CV79"/>
    <mergeCell ref="CW79:DO79"/>
    <mergeCell ref="DP79:EE79"/>
    <mergeCell ref="EF79:EU79"/>
    <mergeCell ref="EV79:FK79"/>
    <mergeCell ref="FL79:GA79"/>
    <mergeCell ref="CW78:DO78"/>
    <mergeCell ref="DP78:EE78"/>
    <mergeCell ref="EF78:EU78"/>
    <mergeCell ref="EV78:FK78"/>
    <mergeCell ref="FL78:GA78"/>
    <mergeCell ref="B79:AB79"/>
    <mergeCell ref="AC79:AK79"/>
    <mergeCell ref="AL79:AZ79"/>
    <mergeCell ref="BA79:BP79"/>
    <mergeCell ref="BQ79:CF79"/>
    <mergeCell ref="DP77:EE77"/>
    <mergeCell ref="EF77:EU77"/>
    <mergeCell ref="EV77:FK77"/>
    <mergeCell ref="FL77:GA77"/>
    <mergeCell ref="B78:AB78"/>
    <mergeCell ref="AC78:AK78"/>
    <mergeCell ref="AL78:AZ78"/>
    <mergeCell ref="BA78:BP78"/>
    <mergeCell ref="BQ78:CF78"/>
    <mergeCell ref="CG78:CV78"/>
    <mergeCell ref="EF76:EU76"/>
    <mergeCell ref="EV76:FK76"/>
    <mergeCell ref="FL76:GA76"/>
    <mergeCell ref="B77:AB77"/>
    <mergeCell ref="AC77:AK77"/>
    <mergeCell ref="AL77:AZ77"/>
    <mergeCell ref="BA77:BP77"/>
    <mergeCell ref="BQ77:CF77"/>
    <mergeCell ref="CG77:CV77"/>
    <mergeCell ref="CW77:DO77"/>
    <mergeCell ref="AL76:AZ76"/>
    <mergeCell ref="BA76:BP76"/>
    <mergeCell ref="BQ76:CF76"/>
    <mergeCell ref="CG76:CV76"/>
    <mergeCell ref="CW76:DO76"/>
    <mergeCell ref="DP76:EE76"/>
    <mergeCell ref="A71:AB71"/>
    <mergeCell ref="A72:AB72"/>
    <mergeCell ref="A73:AB73"/>
    <mergeCell ref="A74:AB74"/>
    <mergeCell ref="B76:AB76"/>
    <mergeCell ref="AC76:AK76"/>
    <mergeCell ref="AC71:AK71"/>
    <mergeCell ref="B62:AB62"/>
    <mergeCell ref="B63:AB64"/>
    <mergeCell ref="B65:AB65"/>
    <mergeCell ref="B66:AB67"/>
    <mergeCell ref="A68:AB68"/>
    <mergeCell ref="A69:AB69"/>
    <mergeCell ref="AC39:AK42"/>
    <mergeCell ref="B40:AB40"/>
    <mergeCell ref="B41:AB42"/>
    <mergeCell ref="AC48:AK48"/>
    <mergeCell ref="AC49:AK51"/>
    <mergeCell ref="B61:AB61"/>
    <mergeCell ref="B48:AB48"/>
    <mergeCell ref="B55:AB55"/>
    <mergeCell ref="AC55:AK55"/>
    <mergeCell ref="B59:AB59"/>
    <mergeCell ref="DP17:EE17"/>
    <mergeCell ref="EF17:EU17"/>
    <mergeCell ref="EV17:FK17"/>
    <mergeCell ref="FL17:GA17"/>
    <mergeCell ref="DP16:EE16"/>
    <mergeCell ref="EF16:EU16"/>
    <mergeCell ref="EV16:FK16"/>
    <mergeCell ref="FL16:GA16"/>
    <mergeCell ref="A17:AB17"/>
    <mergeCell ref="AL17:AZ17"/>
    <mergeCell ref="BA17:BP17"/>
    <mergeCell ref="BQ17:CF17"/>
    <mergeCell ref="CG17:CV17"/>
    <mergeCell ref="CW17:DO17"/>
    <mergeCell ref="AC12:AK18"/>
    <mergeCell ref="A13:AB13"/>
    <mergeCell ref="A14:AB14"/>
    <mergeCell ref="CW15:DO15"/>
    <mergeCell ref="DP15:EE15"/>
    <mergeCell ref="EF15:EU15"/>
    <mergeCell ref="EV15:FK15"/>
    <mergeCell ref="FL15:GA15"/>
    <mergeCell ref="AL16:AZ16"/>
    <mergeCell ref="BA16:BP16"/>
    <mergeCell ref="BQ16:CF16"/>
    <mergeCell ref="CG16:CV16"/>
    <mergeCell ref="CW16:DO16"/>
    <mergeCell ref="A15:AB15"/>
    <mergeCell ref="A16:AB16"/>
    <mergeCell ref="AL15:AZ15"/>
    <mergeCell ref="BA15:BP15"/>
    <mergeCell ref="BQ15:CF15"/>
    <mergeCell ref="CG15:CV15"/>
    <mergeCell ref="CW14:DO14"/>
    <mergeCell ref="DP14:EE14"/>
    <mergeCell ref="EF14:EU14"/>
    <mergeCell ref="BQ14:CF14"/>
    <mergeCell ref="CG14:CV14"/>
    <mergeCell ref="EV14:FK14"/>
    <mergeCell ref="AL14:AZ14"/>
    <mergeCell ref="B1:FZ1"/>
    <mergeCell ref="BK2:BP2"/>
    <mergeCell ref="BQ2:BT2"/>
    <mergeCell ref="BU2:BW2"/>
    <mergeCell ref="CG2:CJ2"/>
    <mergeCell ref="BA14:BP14"/>
    <mergeCell ref="CK2:CM2"/>
    <mergeCell ref="CN2:DE2"/>
    <mergeCell ref="DF2:DI2"/>
    <mergeCell ref="DJ2:DM2"/>
    <mergeCell ref="DN2:DQ2"/>
    <mergeCell ref="A4:AB7"/>
    <mergeCell ref="AC4:AK7"/>
    <mergeCell ref="AL4:AZ7"/>
    <mergeCell ref="BA4:GA4"/>
    <mergeCell ref="BA5:BP7"/>
    <mergeCell ref="CG5:GA5"/>
    <mergeCell ref="BQ6:CF7"/>
    <mergeCell ref="CG6:CV7"/>
    <mergeCell ref="CW6:DO7"/>
    <mergeCell ref="DP6:EE7"/>
    <mergeCell ref="EF6:EU7"/>
    <mergeCell ref="EV6:GA6"/>
    <mergeCell ref="EV7:FK7"/>
    <mergeCell ref="FL7:GA7"/>
    <mergeCell ref="A8:AB8"/>
    <mergeCell ref="AC8:AK8"/>
    <mergeCell ref="AL8:AZ8"/>
    <mergeCell ref="BA8:BP8"/>
    <mergeCell ref="BQ8:CF8"/>
    <mergeCell ref="CG8:CV8"/>
    <mergeCell ref="CW8:DO8"/>
    <mergeCell ref="DP8:EE8"/>
    <mergeCell ref="EF8:EU8"/>
    <mergeCell ref="EV8:FK8"/>
    <mergeCell ref="FL8:GA8"/>
    <mergeCell ref="B9:AB9"/>
    <mergeCell ref="AC9:AK9"/>
    <mergeCell ref="AL9:AZ9"/>
    <mergeCell ref="BA9:BP9"/>
    <mergeCell ref="BQ9:CF9"/>
    <mergeCell ref="CG9:CV9"/>
    <mergeCell ref="CW9:DO9"/>
    <mergeCell ref="DP9:EE9"/>
    <mergeCell ref="EF9:EU9"/>
    <mergeCell ref="EV9:FK9"/>
    <mergeCell ref="FL9:GA9"/>
    <mergeCell ref="B10:AB10"/>
    <mergeCell ref="AC10:AK10"/>
    <mergeCell ref="AL10:AZ10"/>
    <mergeCell ref="BA10:BP10"/>
    <mergeCell ref="BQ10:CF10"/>
    <mergeCell ref="CG10:CV10"/>
    <mergeCell ref="CW10:DO10"/>
    <mergeCell ref="DP10:EE10"/>
    <mergeCell ref="EF10:EU10"/>
    <mergeCell ref="EV10:FK10"/>
    <mergeCell ref="FL10:GA10"/>
    <mergeCell ref="B11:AB11"/>
    <mergeCell ref="AC11:AK11"/>
    <mergeCell ref="AL11:AZ11"/>
    <mergeCell ref="BA11:BP11"/>
    <mergeCell ref="BQ11:CF11"/>
    <mergeCell ref="CG11:CV11"/>
    <mergeCell ref="CW11:DO11"/>
    <mergeCell ref="DP11:EE11"/>
    <mergeCell ref="EF11:EU11"/>
    <mergeCell ref="EV11:FK11"/>
    <mergeCell ref="FL11:GA11"/>
    <mergeCell ref="DP12:EE12"/>
    <mergeCell ref="AL13:AZ13"/>
    <mergeCell ref="BA13:BP13"/>
    <mergeCell ref="BQ13:CF13"/>
    <mergeCell ref="CG13:CV13"/>
    <mergeCell ref="CW13:DO13"/>
    <mergeCell ref="DP13:EE13"/>
    <mergeCell ref="DP18:EE18"/>
    <mergeCell ref="EF13:EU13"/>
    <mergeCell ref="EV13:FK13"/>
    <mergeCell ref="FL13:GA13"/>
    <mergeCell ref="B12:AB12"/>
    <mergeCell ref="AL12:AZ12"/>
    <mergeCell ref="BA12:BP12"/>
    <mergeCell ref="BQ12:CF12"/>
    <mergeCell ref="CG12:CV12"/>
    <mergeCell ref="CW12:DO12"/>
    <mergeCell ref="B18:AB18"/>
    <mergeCell ref="AL18:AZ18"/>
    <mergeCell ref="BA18:BP18"/>
    <mergeCell ref="BQ18:CF18"/>
    <mergeCell ref="CG18:CV18"/>
    <mergeCell ref="CW18:DO18"/>
    <mergeCell ref="EF18:EU18"/>
    <mergeCell ref="EV18:FK18"/>
    <mergeCell ref="FL18:GA18"/>
    <mergeCell ref="EF12:EU12"/>
    <mergeCell ref="EV12:FK12"/>
    <mergeCell ref="FL12:GA12"/>
    <mergeCell ref="FL14:GA14"/>
    <mergeCell ref="B21:AB21"/>
    <mergeCell ref="AC21:AK21"/>
    <mergeCell ref="AL21:AZ21"/>
    <mergeCell ref="BA21:BP21"/>
    <mergeCell ref="BQ21:CF21"/>
    <mergeCell ref="CG21:CV21"/>
    <mergeCell ref="CW21:DO21"/>
    <mergeCell ref="DP21:EE21"/>
    <mergeCell ref="EF21:EU21"/>
    <mergeCell ref="EV21:FK21"/>
    <mergeCell ref="FL21:GA21"/>
    <mergeCell ref="B22:AB22"/>
    <mergeCell ref="AC22:AK22"/>
    <mergeCell ref="AL22:AZ22"/>
    <mergeCell ref="BA22:BP22"/>
    <mergeCell ref="BQ22:CF22"/>
    <mergeCell ref="CG22:CV22"/>
    <mergeCell ref="CW22:DO22"/>
    <mergeCell ref="DP22:EE22"/>
    <mergeCell ref="EF22:EU22"/>
    <mergeCell ref="EV22:FK22"/>
    <mergeCell ref="FL22:GA22"/>
    <mergeCell ref="B23:AB23"/>
    <mergeCell ref="AC23:AK23"/>
    <mergeCell ref="AL23:AZ23"/>
    <mergeCell ref="BA23:BP23"/>
    <mergeCell ref="BQ23:CF23"/>
    <mergeCell ref="CG23:CV23"/>
    <mergeCell ref="CW23:DO23"/>
    <mergeCell ref="DP23:EE23"/>
    <mergeCell ref="EF23:EU23"/>
    <mergeCell ref="EV23:FK23"/>
    <mergeCell ref="FL23:GA23"/>
    <mergeCell ref="B24:AB24"/>
    <mergeCell ref="AC24:AK24"/>
    <mergeCell ref="AL24:AZ24"/>
    <mergeCell ref="BA24:BP24"/>
    <mergeCell ref="BQ24:CF24"/>
    <mergeCell ref="CG24:CV24"/>
    <mergeCell ref="CW24:DO24"/>
    <mergeCell ref="DP24:EE24"/>
    <mergeCell ref="EF24:EU24"/>
    <mergeCell ref="EV24:FK24"/>
    <mergeCell ref="FL24:GA24"/>
    <mergeCell ref="B25:AB25"/>
    <mergeCell ref="AC25:AK25"/>
    <mergeCell ref="AL25:AZ25"/>
    <mergeCell ref="BA25:BP25"/>
    <mergeCell ref="BQ25:CF25"/>
    <mergeCell ref="CG25:CV25"/>
    <mergeCell ref="CW25:DO25"/>
    <mergeCell ref="DP25:EE25"/>
    <mergeCell ref="EF25:EU25"/>
    <mergeCell ref="EV25:FK25"/>
    <mergeCell ref="FL25:GA25"/>
    <mergeCell ref="B26:AB26"/>
    <mergeCell ref="AC26:AK26"/>
    <mergeCell ref="AL26:AZ26"/>
    <mergeCell ref="BA26:BP26"/>
    <mergeCell ref="BQ26:CF26"/>
    <mergeCell ref="CG26:CV26"/>
    <mergeCell ref="CW26:DO26"/>
    <mergeCell ref="DP26:EE26"/>
    <mergeCell ref="EF26:EU26"/>
    <mergeCell ref="EV26:FK26"/>
    <mergeCell ref="FL26:GA26"/>
    <mergeCell ref="B27:AB27"/>
    <mergeCell ref="AC27:AK27"/>
    <mergeCell ref="AL27:AZ27"/>
    <mergeCell ref="BA27:BP27"/>
    <mergeCell ref="BQ27:CF27"/>
    <mergeCell ref="CG27:CV27"/>
    <mergeCell ref="CW27:DO27"/>
    <mergeCell ref="DP27:EE27"/>
    <mergeCell ref="EF27:EU27"/>
    <mergeCell ref="EV27:FK27"/>
    <mergeCell ref="FL27:GA27"/>
    <mergeCell ref="B28:AB28"/>
    <mergeCell ref="AC28:AK28"/>
    <mergeCell ref="AL28:AZ28"/>
    <mergeCell ref="BA28:BP28"/>
    <mergeCell ref="BQ28:CF28"/>
    <mergeCell ref="CG28:CV28"/>
    <mergeCell ref="CW28:DO28"/>
    <mergeCell ref="DP28:EE28"/>
    <mergeCell ref="EF28:EU28"/>
    <mergeCell ref="EV28:FK28"/>
    <mergeCell ref="FL28:GA28"/>
    <mergeCell ref="B29:AB29"/>
    <mergeCell ref="AC29:AK29"/>
    <mergeCell ref="AL29:AZ29"/>
    <mergeCell ref="BA29:BP29"/>
    <mergeCell ref="BQ29:CF29"/>
    <mergeCell ref="CG29:CV29"/>
    <mergeCell ref="CW29:DO29"/>
    <mergeCell ref="DP29:EE29"/>
    <mergeCell ref="EF29:EU29"/>
    <mergeCell ref="EV29:FK29"/>
    <mergeCell ref="FL29:GA29"/>
    <mergeCell ref="B30:AB30"/>
    <mergeCell ref="AL30:AZ30"/>
    <mergeCell ref="BA30:BP30"/>
    <mergeCell ref="BQ30:CF30"/>
    <mergeCell ref="CG30:CV30"/>
    <mergeCell ref="CW30:DO30"/>
    <mergeCell ref="AC30:AK37"/>
    <mergeCell ref="B37:AB37"/>
    <mergeCell ref="AL37:AZ37"/>
    <mergeCell ref="BA37:BP37"/>
    <mergeCell ref="DP30:EE30"/>
    <mergeCell ref="BQ37:CF37"/>
    <mergeCell ref="CG37:CV37"/>
    <mergeCell ref="CW37:DO37"/>
    <mergeCell ref="B36:AB36"/>
    <mergeCell ref="EF30:EU30"/>
    <mergeCell ref="EV30:FK30"/>
    <mergeCell ref="FL30:GA30"/>
    <mergeCell ref="B31:AB31"/>
    <mergeCell ref="AL31:AZ31"/>
    <mergeCell ref="BA31:BP31"/>
    <mergeCell ref="BQ31:CF31"/>
    <mergeCell ref="CG31:CV31"/>
    <mergeCell ref="CW31:DO31"/>
    <mergeCell ref="DP31:EE31"/>
    <mergeCell ref="EF31:EU31"/>
    <mergeCell ref="EV31:FK31"/>
    <mergeCell ref="FL31:GA31"/>
    <mergeCell ref="B32:AB32"/>
    <mergeCell ref="AL32:AZ32"/>
    <mergeCell ref="BA32:BP32"/>
    <mergeCell ref="BQ32:CF32"/>
    <mergeCell ref="CG32:CV32"/>
    <mergeCell ref="CW32:DO32"/>
    <mergeCell ref="DP32:EE32"/>
    <mergeCell ref="EF32:EU32"/>
    <mergeCell ref="EV32:FK32"/>
    <mergeCell ref="FL32:GA32"/>
    <mergeCell ref="B33:AB33"/>
    <mergeCell ref="AL33:AZ33"/>
    <mergeCell ref="BA33:BP33"/>
    <mergeCell ref="BQ33:CF33"/>
    <mergeCell ref="CG33:CV33"/>
    <mergeCell ref="CW33:DO33"/>
    <mergeCell ref="DP33:EE33"/>
    <mergeCell ref="EF33:EU33"/>
    <mergeCell ref="EV33:FK33"/>
    <mergeCell ref="FL33:GA33"/>
    <mergeCell ref="B38:AB38"/>
    <mergeCell ref="AL38:AZ38"/>
    <mergeCell ref="BA38:BP38"/>
    <mergeCell ref="BQ38:CF38"/>
    <mergeCell ref="CG38:CV38"/>
    <mergeCell ref="CW38:DO38"/>
    <mergeCell ref="DP38:EE38"/>
    <mergeCell ref="EF38:EU38"/>
    <mergeCell ref="EV38:FK38"/>
    <mergeCell ref="FL38:GA38"/>
    <mergeCell ref="B39:AB39"/>
    <mergeCell ref="AL39:AZ39"/>
    <mergeCell ref="BA39:BP39"/>
    <mergeCell ref="BQ39:CF39"/>
    <mergeCell ref="CG39:CV39"/>
    <mergeCell ref="CW39:DO39"/>
    <mergeCell ref="DP39:EE39"/>
    <mergeCell ref="EF39:EU39"/>
    <mergeCell ref="EV39:FK39"/>
    <mergeCell ref="FL39:GA39"/>
    <mergeCell ref="AL40:AZ40"/>
    <mergeCell ref="BA40:BP40"/>
    <mergeCell ref="BQ40:CF40"/>
    <mergeCell ref="CG40:CV40"/>
    <mergeCell ref="CW40:DO40"/>
    <mergeCell ref="DP40:EE40"/>
    <mergeCell ref="EF40:EU40"/>
    <mergeCell ref="EV40:FK40"/>
    <mergeCell ref="FL40:GA40"/>
    <mergeCell ref="AL41:AZ41"/>
    <mergeCell ref="BA41:BP41"/>
    <mergeCell ref="BQ41:CF41"/>
    <mergeCell ref="CG41:CV41"/>
    <mergeCell ref="CW41:DO41"/>
    <mergeCell ref="DP41:EE41"/>
    <mergeCell ref="EF41:EU41"/>
    <mergeCell ref="EV41:FK41"/>
    <mergeCell ref="FL41:GA41"/>
    <mergeCell ref="AL42:AZ42"/>
    <mergeCell ref="BA42:BP42"/>
    <mergeCell ref="BQ42:CF42"/>
    <mergeCell ref="CG42:CV42"/>
    <mergeCell ref="CW42:DO42"/>
    <mergeCell ref="DP42:EE42"/>
    <mergeCell ref="EF42:EU42"/>
    <mergeCell ref="EV42:FK42"/>
    <mergeCell ref="FL42:GA42"/>
    <mergeCell ref="B43:AB43"/>
    <mergeCell ref="AC43:AK43"/>
    <mergeCell ref="AL43:AZ43"/>
    <mergeCell ref="BA43:BP43"/>
    <mergeCell ref="BQ43:CF43"/>
    <mergeCell ref="CG43:CV43"/>
    <mergeCell ref="CW43:DO43"/>
    <mergeCell ref="DP43:EE43"/>
    <mergeCell ref="EF43:EU43"/>
    <mergeCell ref="EV43:FK43"/>
    <mergeCell ref="FL43:GA43"/>
    <mergeCell ref="B44:AB44"/>
    <mergeCell ref="AC44:AK44"/>
    <mergeCell ref="AL44:AZ44"/>
    <mergeCell ref="BA44:BP44"/>
    <mergeCell ref="BQ44:CF44"/>
    <mergeCell ref="CG44:CV44"/>
    <mergeCell ref="CW44:DO44"/>
    <mergeCell ref="DP44:EE44"/>
    <mergeCell ref="EF44:EU44"/>
    <mergeCell ref="EV44:FK44"/>
    <mergeCell ref="FL44:GA44"/>
    <mergeCell ref="B45:AB45"/>
    <mergeCell ref="AC45:AK45"/>
    <mergeCell ref="AL45:AZ45"/>
    <mergeCell ref="BA45:BP45"/>
    <mergeCell ref="BQ45:CF45"/>
    <mergeCell ref="CG45:CV45"/>
    <mergeCell ref="CW45:DO45"/>
    <mergeCell ref="DP45:EE45"/>
    <mergeCell ref="EF45:EU45"/>
    <mergeCell ref="EV45:FK45"/>
    <mergeCell ref="FL45:GA45"/>
    <mergeCell ref="B46:AB46"/>
    <mergeCell ref="AC46:AK46"/>
    <mergeCell ref="AL46:AZ46"/>
    <mergeCell ref="BA46:BP46"/>
    <mergeCell ref="BQ46:CF46"/>
    <mergeCell ref="CG46:CV46"/>
    <mergeCell ref="CW46:DO46"/>
    <mergeCell ref="DP46:EE46"/>
    <mergeCell ref="EF46:EU46"/>
    <mergeCell ref="EV46:FK46"/>
    <mergeCell ref="FL46:GA46"/>
    <mergeCell ref="B47:AB47"/>
    <mergeCell ref="AC47:AK47"/>
    <mergeCell ref="AL47:AZ47"/>
    <mergeCell ref="BA47:BP47"/>
    <mergeCell ref="BQ47:CF47"/>
    <mergeCell ref="CG47:CV47"/>
    <mergeCell ref="CW47:DO47"/>
    <mergeCell ref="DP47:EE47"/>
    <mergeCell ref="EF47:EU47"/>
    <mergeCell ref="EV47:FK47"/>
    <mergeCell ref="FL47:GA47"/>
    <mergeCell ref="AL48:AZ48"/>
    <mergeCell ref="BA48:BP48"/>
    <mergeCell ref="BQ48:CF48"/>
    <mergeCell ref="CG48:CV48"/>
    <mergeCell ref="CW48:DO48"/>
    <mergeCell ref="DP48:EE48"/>
    <mergeCell ref="EF48:EU48"/>
    <mergeCell ref="EV48:FK48"/>
    <mergeCell ref="FL48:GA48"/>
    <mergeCell ref="B49:AB49"/>
    <mergeCell ref="AL49:AZ49"/>
    <mergeCell ref="BA49:BP49"/>
    <mergeCell ref="BQ49:CF49"/>
    <mergeCell ref="CG49:CV49"/>
    <mergeCell ref="CW49:DO49"/>
    <mergeCell ref="DP49:EE49"/>
    <mergeCell ref="EF49:EU49"/>
    <mergeCell ref="EV49:FK49"/>
    <mergeCell ref="FL49:GA49"/>
    <mergeCell ref="B50:AB50"/>
    <mergeCell ref="AL50:AZ50"/>
    <mergeCell ref="BA50:BP50"/>
    <mergeCell ref="BQ50:CF50"/>
    <mergeCell ref="CG50:CV50"/>
    <mergeCell ref="CW50:DO50"/>
    <mergeCell ref="DP50:EE50"/>
    <mergeCell ref="EF50:EU50"/>
    <mergeCell ref="EV50:FK50"/>
    <mergeCell ref="FL50:GA50"/>
    <mergeCell ref="B51:AB51"/>
    <mergeCell ref="AL51:AZ51"/>
    <mergeCell ref="BA51:BP51"/>
    <mergeCell ref="BQ51:CF51"/>
    <mergeCell ref="CG51:CV51"/>
    <mergeCell ref="CW51:DO51"/>
    <mergeCell ref="DP51:EE51"/>
    <mergeCell ref="EF51:EU51"/>
    <mergeCell ref="EV51:FK51"/>
    <mergeCell ref="FL51:GA51"/>
    <mergeCell ref="B52:AB52"/>
    <mergeCell ref="AC52:AK52"/>
    <mergeCell ref="AL52:AZ52"/>
    <mergeCell ref="BA52:BP52"/>
    <mergeCell ref="BQ52:CF52"/>
    <mergeCell ref="CG52:CV52"/>
    <mergeCell ref="CW52:DO52"/>
    <mergeCell ref="DP52:EE52"/>
    <mergeCell ref="EF52:EU52"/>
    <mergeCell ref="EV52:FK52"/>
    <mergeCell ref="FL52:GA52"/>
    <mergeCell ref="B53:AB53"/>
    <mergeCell ref="AC53:AK53"/>
    <mergeCell ref="AL53:AZ53"/>
    <mergeCell ref="BA53:BP53"/>
    <mergeCell ref="BQ53:CF53"/>
    <mergeCell ref="CG53:CV53"/>
    <mergeCell ref="CW53:DO53"/>
    <mergeCell ref="DP53:EE53"/>
    <mergeCell ref="EF53:EU53"/>
    <mergeCell ref="EV53:FK53"/>
    <mergeCell ref="FL53:GA53"/>
    <mergeCell ref="B54:AB54"/>
    <mergeCell ref="AC54:AK54"/>
    <mergeCell ref="AL54:AZ54"/>
    <mergeCell ref="BA54:BP54"/>
    <mergeCell ref="BQ54:CF54"/>
    <mergeCell ref="CG54:CV54"/>
    <mergeCell ref="CW54:DO54"/>
    <mergeCell ref="DP54:EE54"/>
    <mergeCell ref="EF54:EU54"/>
    <mergeCell ref="EV54:FK54"/>
    <mergeCell ref="FL54:GA54"/>
    <mergeCell ref="AL55:AZ55"/>
    <mergeCell ref="BA55:BP55"/>
    <mergeCell ref="BQ55:CF55"/>
    <mergeCell ref="CG55:CV55"/>
    <mergeCell ref="CW55:DO55"/>
    <mergeCell ref="DP55:EE55"/>
    <mergeCell ref="EF55:EU55"/>
    <mergeCell ref="EV55:FK55"/>
    <mergeCell ref="FL55:GA55"/>
    <mergeCell ref="B56:AB56"/>
    <mergeCell ref="AC56:AK56"/>
    <mergeCell ref="AL56:AZ56"/>
    <mergeCell ref="BA56:BP56"/>
    <mergeCell ref="BQ56:CF56"/>
    <mergeCell ref="CG56:CV56"/>
    <mergeCell ref="CW56:DO56"/>
    <mergeCell ref="DP56:EE56"/>
    <mergeCell ref="EF56:EU56"/>
    <mergeCell ref="EV56:FK56"/>
    <mergeCell ref="FL56:GA56"/>
    <mergeCell ref="B57:AB57"/>
    <mergeCell ref="AC57:AK57"/>
    <mergeCell ref="AL57:AZ57"/>
    <mergeCell ref="BA57:BP57"/>
    <mergeCell ref="BQ57:CF57"/>
    <mergeCell ref="CG57:CV57"/>
    <mergeCell ref="CW57:DO57"/>
    <mergeCell ref="DP57:EE57"/>
    <mergeCell ref="EF57:EU57"/>
    <mergeCell ref="EV57:FK57"/>
    <mergeCell ref="FL57:GA57"/>
    <mergeCell ref="B58:AB58"/>
    <mergeCell ref="AC58:AK58"/>
    <mergeCell ref="AL58:AZ58"/>
    <mergeCell ref="BA58:BP58"/>
    <mergeCell ref="BQ58:CF58"/>
    <mergeCell ref="CG58:CV58"/>
    <mergeCell ref="CW58:DO58"/>
    <mergeCell ref="DP58:EE58"/>
    <mergeCell ref="EF58:EU58"/>
    <mergeCell ref="EV58:FK58"/>
    <mergeCell ref="FL58:GA58"/>
    <mergeCell ref="AC59:AK59"/>
    <mergeCell ref="AL59:AZ59"/>
    <mergeCell ref="BA59:BP59"/>
    <mergeCell ref="BQ59:CF59"/>
    <mergeCell ref="CG59:CV59"/>
    <mergeCell ref="CW59:DO59"/>
    <mergeCell ref="DP59:EE59"/>
    <mergeCell ref="EF59:EU59"/>
    <mergeCell ref="EV59:FK59"/>
    <mergeCell ref="FL59:GA59"/>
    <mergeCell ref="B60:AB60"/>
    <mergeCell ref="AC60:AK60"/>
    <mergeCell ref="AL60:AZ60"/>
    <mergeCell ref="BA60:BP60"/>
    <mergeCell ref="BQ60:CF60"/>
    <mergeCell ref="CG60:CV60"/>
    <mergeCell ref="CW60:DO60"/>
    <mergeCell ref="DP60:EE60"/>
    <mergeCell ref="EF60:EU60"/>
    <mergeCell ref="EV60:FK60"/>
    <mergeCell ref="FL60:GA60"/>
    <mergeCell ref="AC61:AK61"/>
    <mergeCell ref="AL61:AZ61"/>
    <mergeCell ref="BA61:BP61"/>
    <mergeCell ref="BQ61:CF61"/>
    <mergeCell ref="CG61:CV61"/>
    <mergeCell ref="CW61:DO61"/>
    <mergeCell ref="DP61:EE61"/>
    <mergeCell ref="EF61:EU61"/>
    <mergeCell ref="EV61:FK61"/>
    <mergeCell ref="FL61:GA61"/>
    <mergeCell ref="AC62:AK62"/>
    <mergeCell ref="AL62:AZ62"/>
    <mergeCell ref="BA62:BP62"/>
    <mergeCell ref="BQ62:CF62"/>
    <mergeCell ref="CG62:CV62"/>
    <mergeCell ref="CW62:DO62"/>
    <mergeCell ref="DP62:EE62"/>
    <mergeCell ref="EF62:EU62"/>
    <mergeCell ref="EV62:FK62"/>
    <mergeCell ref="FL62:GA62"/>
    <mergeCell ref="AC63:AK63"/>
    <mergeCell ref="AL63:AZ63"/>
    <mergeCell ref="BA63:BP63"/>
    <mergeCell ref="BQ63:CF63"/>
    <mergeCell ref="CG63:CV63"/>
    <mergeCell ref="CW63:DO63"/>
    <mergeCell ref="DP63:EE63"/>
    <mergeCell ref="EF63:EU63"/>
    <mergeCell ref="EV63:FK63"/>
    <mergeCell ref="FL63:GA63"/>
    <mergeCell ref="AC64:AK64"/>
    <mergeCell ref="AL64:AZ64"/>
    <mergeCell ref="BA64:BP64"/>
    <mergeCell ref="BQ64:CF64"/>
    <mergeCell ref="CG64:CV64"/>
    <mergeCell ref="CW64:DO64"/>
    <mergeCell ref="DP64:EE64"/>
    <mergeCell ref="EF64:EU64"/>
    <mergeCell ref="EV64:FK64"/>
    <mergeCell ref="FL64:GA64"/>
    <mergeCell ref="AC65:AK65"/>
    <mergeCell ref="AL65:AZ65"/>
    <mergeCell ref="BA65:BP65"/>
    <mergeCell ref="BQ65:CF65"/>
    <mergeCell ref="CG65:CV65"/>
    <mergeCell ref="CW65:DO65"/>
    <mergeCell ref="DP65:EE65"/>
    <mergeCell ref="EF65:EU65"/>
    <mergeCell ref="EV65:FK65"/>
    <mergeCell ref="FL65:GA65"/>
    <mergeCell ref="AC66:AK66"/>
    <mergeCell ref="AL66:AZ66"/>
    <mergeCell ref="BA66:BP66"/>
    <mergeCell ref="BQ66:CF66"/>
    <mergeCell ref="CG66:CV66"/>
    <mergeCell ref="CW66:DO66"/>
    <mergeCell ref="DP66:EE66"/>
    <mergeCell ref="EF66:EU66"/>
    <mergeCell ref="EV66:FK66"/>
    <mergeCell ref="FL66:GA66"/>
    <mergeCell ref="AC67:AK67"/>
    <mergeCell ref="AL67:AZ67"/>
    <mergeCell ref="BA67:BP67"/>
    <mergeCell ref="BQ67:CF67"/>
    <mergeCell ref="CG67:CV67"/>
    <mergeCell ref="CW67:DO67"/>
    <mergeCell ref="DP67:EE67"/>
    <mergeCell ref="EF67:EU67"/>
    <mergeCell ref="EV67:FK67"/>
    <mergeCell ref="FL67:GA67"/>
    <mergeCell ref="AC68:AK68"/>
    <mergeCell ref="AL68:AZ68"/>
    <mergeCell ref="BA68:BP68"/>
    <mergeCell ref="BQ68:CF68"/>
    <mergeCell ref="CG68:CV68"/>
    <mergeCell ref="CW68:DO68"/>
    <mergeCell ref="DP68:EE68"/>
    <mergeCell ref="EF68:EU68"/>
    <mergeCell ref="EV68:FK68"/>
    <mergeCell ref="FL68:GA68"/>
    <mergeCell ref="AC69:AK69"/>
    <mergeCell ref="AL69:AZ69"/>
    <mergeCell ref="BA69:BP69"/>
    <mergeCell ref="BQ69:CF69"/>
    <mergeCell ref="CG69:CV69"/>
    <mergeCell ref="CW69:DO69"/>
    <mergeCell ref="DP69:EE69"/>
    <mergeCell ref="EF69:EU69"/>
    <mergeCell ref="EV69:FK69"/>
    <mergeCell ref="FL69:GA69"/>
    <mergeCell ref="AC70:AK70"/>
    <mergeCell ref="AL70:AZ70"/>
    <mergeCell ref="BA70:BP70"/>
    <mergeCell ref="BQ70:CF70"/>
    <mergeCell ref="CG70:CV70"/>
    <mergeCell ref="A70:AB70"/>
    <mergeCell ref="CW70:DO70"/>
    <mergeCell ref="DP70:EE70"/>
    <mergeCell ref="EF70:EU70"/>
    <mergeCell ref="EV70:FK70"/>
    <mergeCell ref="FL70:GA70"/>
    <mergeCell ref="DP72:EE72"/>
    <mergeCell ref="AL71:AZ71"/>
    <mergeCell ref="BA71:BP71"/>
    <mergeCell ref="BQ71:CF71"/>
    <mergeCell ref="CG71:CV71"/>
    <mergeCell ref="CW71:DO71"/>
    <mergeCell ref="DP71:EE71"/>
    <mergeCell ref="DP73:EE73"/>
    <mergeCell ref="EF71:EU71"/>
    <mergeCell ref="EV71:FK71"/>
    <mergeCell ref="FL71:GA71"/>
    <mergeCell ref="AC72:AK72"/>
    <mergeCell ref="AL72:AZ72"/>
    <mergeCell ref="BA72:BP72"/>
    <mergeCell ref="BQ72:CF72"/>
    <mergeCell ref="CG72:CV72"/>
    <mergeCell ref="CW72:DO72"/>
    <mergeCell ref="DP74:EE74"/>
    <mergeCell ref="EF72:EU72"/>
    <mergeCell ref="EV72:FK72"/>
    <mergeCell ref="FL72:GA72"/>
    <mergeCell ref="AC73:AK73"/>
    <mergeCell ref="AL73:AZ73"/>
    <mergeCell ref="BA73:BP73"/>
    <mergeCell ref="BQ73:CF73"/>
    <mergeCell ref="CG73:CV73"/>
    <mergeCell ref="CW73:DO73"/>
    <mergeCell ref="EF75:EU75"/>
    <mergeCell ref="EF73:EU73"/>
    <mergeCell ref="EV73:FK73"/>
    <mergeCell ref="FL73:GA73"/>
    <mergeCell ref="AC74:AK74"/>
    <mergeCell ref="AL74:AZ74"/>
    <mergeCell ref="BA74:BP74"/>
    <mergeCell ref="BQ74:CF74"/>
    <mergeCell ref="CG74:CV74"/>
    <mergeCell ref="CW74:DO74"/>
    <mergeCell ref="EV74:FK74"/>
    <mergeCell ref="FL74:GA74"/>
    <mergeCell ref="B75:AB75"/>
    <mergeCell ref="AC75:AK75"/>
    <mergeCell ref="AL75:AZ75"/>
    <mergeCell ref="BA75:BP75"/>
    <mergeCell ref="BQ75:CF75"/>
    <mergeCell ref="CG75:CV75"/>
    <mergeCell ref="CW75:DO75"/>
    <mergeCell ref="DP75:EE75"/>
    <mergeCell ref="DP19:EE19"/>
    <mergeCell ref="EF19:EU19"/>
    <mergeCell ref="EV19:FK19"/>
    <mergeCell ref="EV75:FK75"/>
    <mergeCell ref="FL75:GA75"/>
    <mergeCell ref="DP37:EE37"/>
    <mergeCell ref="EF37:EU37"/>
    <mergeCell ref="EV37:FK37"/>
    <mergeCell ref="FL37:GA37"/>
    <mergeCell ref="EF74:EU74"/>
    <mergeCell ref="B19:AB19"/>
    <mergeCell ref="AL19:AZ19"/>
    <mergeCell ref="BA19:BP19"/>
    <mergeCell ref="BQ19:CF19"/>
    <mergeCell ref="CG19:CV19"/>
    <mergeCell ref="CW19:DO19"/>
    <mergeCell ref="FL19:GA19"/>
    <mergeCell ref="B20:AB20"/>
    <mergeCell ref="AL20:AZ20"/>
    <mergeCell ref="BA20:BP20"/>
    <mergeCell ref="BQ20:CF20"/>
    <mergeCell ref="CG20:CV20"/>
    <mergeCell ref="CW20:DO20"/>
    <mergeCell ref="DP20:EE20"/>
    <mergeCell ref="EF20:EU20"/>
    <mergeCell ref="EV20:FK20"/>
    <mergeCell ref="FL20:GA20"/>
    <mergeCell ref="B34:AB34"/>
    <mergeCell ref="AL34:AZ34"/>
    <mergeCell ref="BA34:BP34"/>
    <mergeCell ref="BQ34:CF34"/>
    <mergeCell ref="CG34:CV34"/>
    <mergeCell ref="CW34:DO34"/>
    <mergeCell ref="DP34:EE34"/>
    <mergeCell ref="EF34:EU34"/>
    <mergeCell ref="EV34:FK34"/>
    <mergeCell ref="FL34:GA34"/>
    <mergeCell ref="B35:AB35"/>
    <mergeCell ref="AL35:AZ35"/>
    <mergeCell ref="BA35:BP35"/>
    <mergeCell ref="BQ35:CF35"/>
    <mergeCell ref="CG35:CV35"/>
    <mergeCell ref="CW35:DO35"/>
    <mergeCell ref="AL36:AZ36"/>
    <mergeCell ref="BA36:BP36"/>
    <mergeCell ref="BQ36:CF36"/>
    <mergeCell ref="CG36:CV36"/>
    <mergeCell ref="CW36:DO36"/>
    <mergeCell ref="DP36:EE36"/>
    <mergeCell ref="EF36:EU36"/>
    <mergeCell ref="EV36:FK36"/>
    <mergeCell ref="FL36:GA36"/>
    <mergeCell ref="DP35:EE35"/>
    <mergeCell ref="EF35:EU35"/>
    <mergeCell ref="EV35:FK35"/>
    <mergeCell ref="FL35:GA35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P81"/>
  <sheetViews>
    <sheetView view="pageLayout" zoomScaleSheetLayoutView="75" workbookViewId="0" topLeftCell="A70">
      <selection activeCell="CW62" sqref="CW62:DO62"/>
    </sheetView>
  </sheetViews>
  <sheetFormatPr defaultColWidth="0.875" defaultRowHeight="12.75"/>
  <cols>
    <col min="1" max="1" width="0.12890625" style="1" customWidth="1"/>
    <col min="2" max="27" width="0.875" style="1" customWidth="1"/>
    <col min="28" max="28" width="10.25390625" style="1" customWidth="1"/>
    <col min="29" max="51" width="0.875" style="1" customWidth="1"/>
    <col min="52" max="52" width="17.625" style="1" customWidth="1"/>
    <col min="53" max="70" width="0.875" style="1" customWidth="1"/>
    <col min="71" max="71" width="3.875" style="1" customWidth="1"/>
    <col min="72" max="197" width="0.875" style="1" customWidth="1"/>
    <col min="198" max="198" width="11.625" style="1" bestFit="1" customWidth="1"/>
    <col min="199" max="16384" width="0.875" style="1" customWidth="1"/>
  </cols>
  <sheetData>
    <row r="1" spans="2:182" ht="15">
      <c r="B1" s="113" t="s">
        <v>297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</row>
    <row r="2" spans="63:121" ht="15">
      <c r="BK2" s="86" t="s">
        <v>49</v>
      </c>
      <c r="BL2" s="86"/>
      <c r="BM2" s="86"/>
      <c r="BN2" s="86"/>
      <c r="BO2" s="86"/>
      <c r="BP2" s="86"/>
      <c r="BQ2" s="83" t="s">
        <v>301</v>
      </c>
      <c r="BR2" s="83"/>
      <c r="BS2" s="83"/>
      <c r="BT2" s="83"/>
      <c r="BU2" s="66" t="s">
        <v>2</v>
      </c>
      <c r="BV2" s="66"/>
      <c r="BW2" s="66"/>
      <c r="BX2" s="46"/>
      <c r="BY2" s="46"/>
      <c r="BZ2" s="46"/>
      <c r="CA2" s="46"/>
      <c r="CB2" s="46"/>
      <c r="CC2" s="46"/>
      <c r="CD2" s="46"/>
      <c r="CE2" s="46"/>
      <c r="CF2" s="46"/>
      <c r="CG2" s="83" t="s">
        <v>217</v>
      </c>
      <c r="CH2" s="83"/>
      <c r="CI2" s="83"/>
      <c r="CJ2" s="83"/>
      <c r="CK2" s="66"/>
      <c r="CL2" s="66"/>
      <c r="CM2" s="66"/>
      <c r="CN2" s="83" t="s">
        <v>218</v>
      </c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67">
        <v>20</v>
      </c>
      <c r="DG2" s="67"/>
      <c r="DH2" s="67"/>
      <c r="DI2" s="67"/>
      <c r="DJ2" s="65" t="s">
        <v>298</v>
      </c>
      <c r="DK2" s="65"/>
      <c r="DL2" s="65"/>
      <c r="DM2" s="65"/>
      <c r="DN2" s="66" t="s">
        <v>3</v>
      </c>
      <c r="DO2" s="66"/>
      <c r="DP2" s="66"/>
      <c r="DQ2" s="66"/>
    </row>
    <row r="3" spans="1:18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32" customFormat="1" ht="15" customHeight="1">
      <c r="A4" s="153" t="s">
        <v>105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/>
      <c r="AC4" s="153" t="s">
        <v>98</v>
      </c>
      <c r="AD4" s="154"/>
      <c r="AE4" s="154"/>
      <c r="AF4" s="154"/>
      <c r="AG4" s="154"/>
      <c r="AH4" s="154"/>
      <c r="AI4" s="154"/>
      <c r="AJ4" s="154"/>
      <c r="AK4" s="155"/>
      <c r="AL4" s="153" t="s">
        <v>107</v>
      </c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5"/>
      <c r="BA4" s="173" t="s">
        <v>100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5"/>
    </row>
    <row r="5" spans="1:183" s="32" customFormat="1" ht="15" customHeight="1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8"/>
      <c r="AC5" s="226"/>
      <c r="AD5" s="227"/>
      <c r="AE5" s="227"/>
      <c r="AF5" s="227"/>
      <c r="AG5" s="227"/>
      <c r="AH5" s="227"/>
      <c r="AI5" s="227"/>
      <c r="AJ5" s="227"/>
      <c r="AK5" s="228"/>
      <c r="AL5" s="226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8"/>
      <c r="BA5" s="153" t="s">
        <v>99</v>
      </c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5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73" t="s">
        <v>6</v>
      </c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5"/>
    </row>
    <row r="6" spans="1:183" s="32" customFormat="1" ht="57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8"/>
      <c r="AC6" s="226"/>
      <c r="AD6" s="227"/>
      <c r="AE6" s="227"/>
      <c r="AF6" s="227"/>
      <c r="AG6" s="227"/>
      <c r="AH6" s="227"/>
      <c r="AI6" s="227"/>
      <c r="AJ6" s="227"/>
      <c r="AK6" s="228"/>
      <c r="AL6" s="226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8"/>
      <c r="BA6" s="226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8"/>
      <c r="BQ6" s="153" t="s">
        <v>198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5"/>
      <c r="CG6" s="153" t="s">
        <v>197</v>
      </c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5"/>
      <c r="CW6" s="153" t="s">
        <v>106</v>
      </c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5"/>
      <c r="DP6" s="153" t="s">
        <v>101</v>
      </c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5"/>
      <c r="EF6" s="153" t="s">
        <v>102</v>
      </c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5"/>
      <c r="EV6" s="173" t="s">
        <v>103</v>
      </c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5"/>
    </row>
    <row r="7" spans="1:183" s="32" customFormat="1" ht="117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56"/>
      <c r="AD7" s="157"/>
      <c r="AE7" s="157"/>
      <c r="AF7" s="157"/>
      <c r="AG7" s="157"/>
      <c r="AH7" s="157"/>
      <c r="AI7" s="157"/>
      <c r="AJ7" s="157"/>
      <c r="AK7" s="158"/>
      <c r="AL7" s="156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  <c r="BA7" s="156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8"/>
      <c r="BQ7" s="156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8"/>
      <c r="CG7" s="156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8"/>
      <c r="CW7" s="156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8"/>
      <c r="DP7" s="156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8"/>
      <c r="EF7" s="156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8"/>
      <c r="EV7" s="156" t="s">
        <v>99</v>
      </c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8"/>
      <c r="FL7" s="156" t="s">
        <v>104</v>
      </c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8"/>
    </row>
    <row r="8" spans="1:183" s="32" customFormat="1" ht="13.5">
      <c r="A8" s="136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79" t="s">
        <v>109</v>
      </c>
      <c r="AD8" s="180"/>
      <c r="AE8" s="180"/>
      <c r="AF8" s="180"/>
      <c r="AG8" s="180"/>
      <c r="AH8" s="180"/>
      <c r="AI8" s="180"/>
      <c r="AJ8" s="180"/>
      <c r="AK8" s="181"/>
      <c r="AL8" s="179" t="s">
        <v>110</v>
      </c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1"/>
      <c r="BA8" s="136">
        <v>4</v>
      </c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8"/>
      <c r="BQ8" s="136">
        <v>5</v>
      </c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8"/>
      <c r="CG8" s="179" t="s">
        <v>196</v>
      </c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1"/>
      <c r="CW8" s="136">
        <v>6</v>
      </c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8"/>
      <c r="DP8" s="136">
        <v>7</v>
      </c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8"/>
      <c r="EF8" s="136">
        <v>8</v>
      </c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8"/>
      <c r="EV8" s="136">
        <v>9</v>
      </c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8"/>
      <c r="FL8" s="136">
        <v>10</v>
      </c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8"/>
    </row>
    <row r="9" spans="1:183" s="36" customFormat="1" ht="30" customHeight="1">
      <c r="A9" s="35"/>
      <c r="B9" s="245" t="s">
        <v>108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  <c r="AC9" s="230" t="s">
        <v>111</v>
      </c>
      <c r="AD9" s="231"/>
      <c r="AE9" s="231"/>
      <c r="AF9" s="231"/>
      <c r="AG9" s="231"/>
      <c r="AH9" s="231"/>
      <c r="AI9" s="231"/>
      <c r="AJ9" s="231"/>
      <c r="AK9" s="232"/>
      <c r="AL9" s="247" t="s">
        <v>15</v>
      </c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150">
        <f>BQ9+CW9+EV9</f>
        <v>37937154</v>
      </c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9">
        <f>BQ12</f>
        <v>28037154</v>
      </c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>
        <f>CW21</f>
        <v>4400000</v>
      </c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>
        <f>EV12</f>
        <v>5500000</v>
      </c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</row>
    <row r="10" spans="1:183" s="36" customFormat="1" ht="15" customHeight="1">
      <c r="A10" s="35"/>
      <c r="B10" s="139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0"/>
      <c r="AC10" s="179"/>
      <c r="AD10" s="180"/>
      <c r="AE10" s="180"/>
      <c r="AF10" s="180"/>
      <c r="AG10" s="180"/>
      <c r="AH10" s="180"/>
      <c r="AI10" s="180"/>
      <c r="AJ10" s="180"/>
      <c r="AK10" s="181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 t="s">
        <v>15</v>
      </c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 t="s">
        <v>15</v>
      </c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 t="s">
        <v>15</v>
      </c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 t="s">
        <v>15</v>
      </c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 t="s">
        <v>15</v>
      </c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</row>
    <row r="11" spans="1:183" s="36" customFormat="1" ht="15" customHeight="1">
      <c r="A11" s="35"/>
      <c r="B11" s="139" t="s">
        <v>113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  <c r="AC11" s="248" t="s">
        <v>112</v>
      </c>
      <c r="AD11" s="249"/>
      <c r="AE11" s="249"/>
      <c r="AF11" s="249"/>
      <c r="AG11" s="249"/>
      <c r="AH11" s="249"/>
      <c r="AI11" s="249"/>
      <c r="AJ11" s="249"/>
      <c r="AK11" s="250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</row>
    <row r="12" spans="1:183" s="36" customFormat="1" ht="30" customHeight="1">
      <c r="A12" s="37"/>
      <c r="B12" s="251" t="s">
        <v>237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22" t="s">
        <v>114</v>
      </c>
      <c r="AD12" s="223"/>
      <c r="AE12" s="223"/>
      <c r="AF12" s="223"/>
      <c r="AG12" s="223"/>
      <c r="AH12" s="223"/>
      <c r="AI12" s="223"/>
      <c r="AJ12" s="223"/>
      <c r="AK12" s="224"/>
      <c r="AL12" s="190" t="s">
        <v>296</v>
      </c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45">
        <f aca="true" t="shared" si="0" ref="BA12:BA17">BQ12+EV12</f>
        <v>33537154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>
        <f>BQ13+BQ14+BQ15+BQ16+BQ17</f>
        <v>28037154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 t="s">
        <v>15</v>
      </c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 t="s">
        <v>15</v>
      </c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>
        <f>EV13+EV14+EV15+EV16+EV17+EV18+EV19+EV20</f>
        <v>5500000</v>
      </c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</row>
    <row r="13" spans="1:183" s="36" customFormat="1" ht="48.75" customHeight="1">
      <c r="A13" s="253" t="s">
        <v>234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  <c r="AC13" s="233"/>
      <c r="AD13" s="234"/>
      <c r="AE13" s="234"/>
      <c r="AF13" s="234"/>
      <c r="AG13" s="234"/>
      <c r="AH13" s="234"/>
      <c r="AI13" s="234"/>
      <c r="AJ13" s="234"/>
      <c r="AK13" s="235"/>
      <c r="AL13" s="190" t="s">
        <v>296</v>
      </c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229">
        <f t="shared" si="0"/>
        <v>7060151</v>
      </c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>
        <v>6060151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 t="s">
        <v>15</v>
      </c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 t="s">
        <v>15</v>
      </c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 t="s">
        <v>15</v>
      </c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>
        <v>1000000</v>
      </c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 t="s">
        <v>15</v>
      </c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</row>
    <row r="14" spans="1:183" s="36" customFormat="1" ht="48.75" customHeight="1">
      <c r="A14" s="253" t="s">
        <v>235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  <c r="AC14" s="233"/>
      <c r="AD14" s="234"/>
      <c r="AE14" s="234"/>
      <c r="AF14" s="234"/>
      <c r="AG14" s="234"/>
      <c r="AH14" s="234"/>
      <c r="AI14" s="234"/>
      <c r="AJ14" s="234"/>
      <c r="AK14" s="235"/>
      <c r="AL14" s="190" t="s">
        <v>296</v>
      </c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229">
        <f t="shared" si="0"/>
        <v>1000000</v>
      </c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 t="s">
        <v>15</v>
      </c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 t="s">
        <v>15</v>
      </c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 t="s">
        <v>15</v>
      </c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>
        <v>1000000</v>
      </c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 t="s">
        <v>15</v>
      </c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</row>
    <row r="15" spans="1:183" s="36" customFormat="1" ht="48.75" customHeight="1">
      <c r="A15" s="253" t="s">
        <v>236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  <c r="AC15" s="233"/>
      <c r="AD15" s="234"/>
      <c r="AE15" s="234"/>
      <c r="AF15" s="234"/>
      <c r="AG15" s="234"/>
      <c r="AH15" s="234"/>
      <c r="AI15" s="234"/>
      <c r="AJ15" s="234"/>
      <c r="AK15" s="235"/>
      <c r="AL15" s="190" t="s">
        <v>296</v>
      </c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229">
        <f t="shared" si="0"/>
        <v>2506781</v>
      </c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>
        <v>506781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 t="s">
        <v>15</v>
      </c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 t="s">
        <v>15</v>
      </c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 t="s">
        <v>15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>
        <v>2000000</v>
      </c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 t="s">
        <v>15</v>
      </c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</row>
    <row r="16" spans="1:183" s="36" customFormat="1" ht="48.75" customHeight="1">
      <c r="A16" s="253" t="s">
        <v>268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233"/>
      <c r="AD16" s="234"/>
      <c r="AE16" s="234"/>
      <c r="AF16" s="234"/>
      <c r="AG16" s="234"/>
      <c r="AH16" s="234"/>
      <c r="AI16" s="234"/>
      <c r="AJ16" s="234"/>
      <c r="AK16" s="235"/>
      <c r="AL16" s="190" t="s">
        <v>296</v>
      </c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229">
        <f t="shared" si="0"/>
        <v>7278123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>
        <v>6778123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 t="s">
        <v>15</v>
      </c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 t="s">
        <v>15</v>
      </c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 t="s">
        <v>15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>
        <v>500000</v>
      </c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 t="s">
        <v>15</v>
      </c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</row>
    <row r="17" spans="1:183" s="36" customFormat="1" ht="48.75" customHeight="1">
      <c r="A17" s="253" t="s">
        <v>269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  <c r="AC17" s="233"/>
      <c r="AD17" s="234"/>
      <c r="AE17" s="234"/>
      <c r="AF17" s="234"/>
      <c r="AG17" s="234"/>
      <c r="AH17" s="234"/>
      <c r="AI17" s="234"/>
      <c r="AJ17" s="234"/>
      <c r="AK17" s="235"/>
      <c r="AL17" s="190" t="s">
        <v>296</v>
      </c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229">
        <f t="shared" si="0"/>
        <v>14692099</v>
      </c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>
        <v>14692099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 t="s">
        <v>15</v>
      </c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 t="s">
        <v>15</v>
      </c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 t="s">
        <v>15</v>
      </c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 t="s">
        <v>15</v>
      </c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</row>
    <row r="18" spans="1:183" s="36" customFormat="1" ht="29.25" customHeight="1">
      <c r="A18" s="37"/>
      <c r="B18" s="256" t="s">
        <v>303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33"/>
      <c r="AD18" s="234"/>
      <c r="AE18" s="234"/>
      <c r="AF18" s="234"/>
      <c r="AG18" s="234"/>
      <c r="AH18" s="234"/>
      <c r="AI18" s="234"/>
      <c r="AJ18" s="234"/>
      <c r="AK18" s="235"/>
      <c r="AL18" s="190" t="s">
        <v>296</v>
      </c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46">
        <f>EV18</f>
        <v>0</v>
      </c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 t="s">
        <v>15</v>
      </c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 t="s">
        <v>15</v>
      </c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</row>
    <row r="19" spans="1:183" s="36" customFormat="1" ht="46.5" customHeight="1">
      <c r="A19" s="37"/>
      <c r="B19" s="131" t="s">
        <v>228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233"/>
      <c r="AD19" s="234"/>
      <c r="AE19" s="234"/>
      <c r="AF19" s="234"/>
      <c r="AG19" s="234"/>
      <c r="AH19" s="234"/>
      <c r="AI19" s="234"/>
      <c r="AJ19" s="234"/>
      <c r="AK19" s="235"/>
      <c r="AL19" s="190" t="s">
        <v>296</v>
      </c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30">
        <f>EV19</f>
        <v>500000</v>
      </c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 t="s">
        <v>15</v>
      </c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 t="s">
        <v>15</v>
      </c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>
        <v>500000</v>
      </c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</row>
    <row r="20" spans="1:183" s="36" customFormat="1" ht="15" customHeight="1">
      <c r="A20" s="37"/>
      <c r="B20" s="131" t="s">
        <v>219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76"/>
      <c r="AD20" s="177"/>
      <c r="AE20" s="177"/>
      <c r="AF20" s="177"/>
      <c r="AG20" s="177"/>
      <c r="AH20" s="177"/>
      <c r="AI20" s="177"/>
      <c r="AJ20" s="177"/>
      <c r="AK20" s="178"/>
      <c r="AL20" s="190" t="s">
        <v>295</v>
      </c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30">
        <f>EV20</f>
        <v>500000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 t="s">
        <v>15</v>
      </c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 t="s">
        <v>15</v>
      </c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>
        <v>500000</v>
      </c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</row>
    <row r="21" spans="1:183" s="36" customFormat="1" ht="15" customHeight="1">
      <c r="A21" s="37"/>
      <c r="B21" s="251" t="s">
        <v>238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236"/>
      <c r="AD21" s="237"/>
      <c r="AE21" s="237"/>
      <c r="AF21" s="237"/>
      <c r="AG21" s="237"/>
      <c r="AH21" s="237"/>
      <c r="AI21" s="237"/>
      <c r="AJ21" s="237"/>
      <c r="AK21" s="238"/>
      <c r="AL21" s="190" t="s">
        <v>302</v>
      </c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45">
        <f>CW21</f>
        <v>4400000</v>
      </c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35">
        <f>CW35+CW38+CW63</f>
        <v>4400000</v>
      </c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 t="s">
        <v>15</v>
      </c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</row>
    <row r="22" spans="1:183" s="36" customFormat="1" ht="43.5" customHeight="1">
      <c r="A22" s="35"/>
      <c r="B22" s="139" t="s">
        <v>118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79" t="s">
        <v>115</v>
      </c>
      <c r="AD22" s="180"/>
      <c r="AE22" s="180"/>
      <c r="AF22" s="180"/>
      <c r="AG22" s="180"/>
      <c r="AH22" s="180"/>
      <c r="AI22" s="180"/>
      <c r="AJ22" s="180"/>
      <c r="AK22" s="181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 t="s">
        <v>15</v>
      </c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 t="s">
        <v>15</v>
      </c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 t="s">
        <v>15</v>
      </c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 t="s">
        <v>15</v>
      </c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 t="s">
        <v>15</v>
      </c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</row>
    <row r="23" spans="1:183" s="36" customFormat="1" ht="108.75" customHeight="1">
      <c r="A23" s="35"/>
      <c r="B23" s="139" t="s">
        <v>117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179" t="s">
        <v>116</v>
      </c>
      <c r="AD23" s="180"/>
      <c r="AE23" s="180"/>
      <c r="AF23" s="180"/>
      <c r="AG23" s="180"/>
      <c r="AH23" s="180"/>
      <c r="AI23" s="180"/>
      <c r="AJ23" s="180"/>
      <c r="AK23" s="181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 t="s">
        <v>15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 t="s">
        <v>15</v>
      </c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 t="s">
        <v>15</v>
      </c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 t="s">
        <v>15</v>
      </c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 t="s">
        <v>15</v>
      </c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</row>
    <row r="24" spans="1:183" s="36" customFormat="1" ht="14.25" customHeight="1">
      <c r="A24" s="35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  <c r="AC24" s="179" t="s">
        <v>119</v>
      </c>
      <c r="AD24" s="180"/>
      <c r="AE24" s="180"/>
      <c r="AF24" s="180"/>
      <c r="AG24" s="180"/>
      <c r="AH24" s="180"/>
      <c r="AI24" s="180"/>
      <c r="AJ24" s="180"/>
      <c r="AK24" s="181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 t="s">
        <v>15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 t="s">
        <v>15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 t="s">
        <v>15</v>
      </c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 t="s">
        <v>15</v>
      </c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</row>
    <row r="25" spans="1:183" s="36" customFormat="1" ht="15" customHeight="1">
      <c r="A25" s="35"/>
      <c r="B25" s="139" t="s">
        <v>120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179" t="s">
        <v>121</v>
      </c>
      <c r="AD25" s="180"/>
      <c r="AE25" s="180"/>
      <c r="AF25" s="180"/>
      <c r="AG25" s="180"/>
      <c r="AH25" s="180"/>
      <c r="AI25" s="180"/>
      <c r="AJ25" s="180"/>
      <c r="AK25" s="181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 t="s">
        <v>15</v>
      </c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 t="s">
        <v>15</v>
      </c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 t="s">
        <v>15</v>
      </c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 t="s">
        <v>15</v>
      </c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</row>
    <row r="26" spans="1:183" s="36" customFormat="1" ht="30" customHeight="1">
      <c r="A26" s="37"/>
      <c r="B26" s="131" t="s">
        <v>194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222" t="s">
        <v>122</v>
      </c>
      <c r="AD26" s="223"/>
      <c r="AE26" s="223"/>
      <c r="AF26" s="223"/>
      <c r="AG26" s="223"/>
      <c r="AH26" s="223"/>
      <c r="AI26" s="223"/>
      <c r="AJ26" s="223"/>
      <c r="AK26" s="224"/>
      <c r="AL26" s="182" t="s">
        <v>15</v>
      </c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 t="s">
        <v>15</v>
      </c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 t="s">
        <v>15</v>
      </c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 t="s">
        <v>15</v>
      </c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 t="s">
        <v>15</v>
      </c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 t="s">
        <v>15</v>
      </c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</row>
    <row r="27" spans="1:183" s="36" customFormat="1" ht="15" customHeight="1">
      <c r="A27" s="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  <c r="AC27" s="179"/>
      <c r="AD27" s="180"/>
      <c r="AE27" s="180"/>
      <c r="AF27" s="180"/>
      <c r="AG27" s="180"/>
      <c r="AH27" s="180"/>
      <c r="AI27" s="180"/>
      <c r="AJ27" s="180"/>
      <c r="AK27" s="181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</row>
    <row r="28" spans="1:198" s="36" customFormat="1" ht="30" customHeight="1">
      <c r="A28" s="35"/>
      <c r="B28" s="245" t="s">
        <v>124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6"/>
      <c r="AC28" s="230" t="s">
        <v>123</v>
      </c>
      <c r="AD28" s="231"/>
      <c r="AE28" s="231"/>
      <c r="AF28" s="231"/>
      <c r="AG28" s="231"/>
      <c r="AH28" s="231"/>
      <c r="AI28" s="231"/>
      <c r="AJ28" s="231"/>
      <c r="AK28" s="232"/>
      <c r="AL28" s="247" t="s">
        <v>15</v>
      </c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150">
        <f>BA29+BA36+BA40+BA46+BA49</f>
        <v>37937154</v>
      </c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0">
        <f>BQ29+BQ36+BQ40+BQ46+BQ49</f>
        <v>28037154</v>
      </c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0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0">
        <f>CW36+CW40+CW29+CW46+CW49</f>
        <v>4400000</v>
      </c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0">
        <f>EV29+EV36+EV40+EV49</f>
        <v>5500000</v>
      </c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0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P28" s="56"/>
    </row>
    <row r="29" spans="1:183" s="36" customFormat="1" ht="30" customHeight="1">
      <c r="A29" s="37"/>
      <c r="B29" s="251" t="s">
        <v>126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2"/>
      <c r="AC29" s="236" t="s">
        <v>125</v>
      </c>
      <c r="AD29" s="237"/>
      <c r="AE29" s="237"/>
      <c r="AF29" s="237"/>
      <c r="AG29" s="237"/>
      <c r="AH29" s="237"/>
      <c r="AI29" s="237"/>
      <c r="AJ29" s="237"/>
      <c r="AK29" s="238"/>
      <c r="AL29" s="190" t="s">
        <v>112</v>
      </c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35">
        <f>BQ29+CW29+EV29</f>
        <v>21583672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>
        <f>BQ31+BQ33+BQ34+BQ32</f>
        <v>17507872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>
        <f>CW35</f>
        <v>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>
        <f>EV31+EV33+EV34</f>
        <v>4075800</v>
      </c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</row>
    <row r="30" spans="1:183" s="36" customFormat="1" ht="13.5">
      <c r="A30" s="35"/>
      <c r="B30" s="139" t="s">
        <v>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40"/>
      <c r="AC30" s="222" t="s">
        <v>125</v>
      </c>
      <c r="AD30" s="223"/>
      <c r="AE30" s="223"/>
      <c r="AF30" s="223"/>
      <c r="AG30" s="223"/>
      <c r="AH30" s="223"/>
      <c r="AI30" s="223"/>
      <c r="AJ30" s="223"/>
      <c r="AK30" s="224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</row>
    <row r="31" spans="1:183" s="36" customFormat="1" ht="13.5">
      <c r="A31" s="35"/>
      <c r="B31" s="139" t="s">
        <v>127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0"/>
      <c r="AC31" s="233"/>
      <c r="AD31" s="234"/>
      <c r="AE31" s="234"/>
      <c r="AF31" s="234"/>
      <c r="AG31" s="234"/>
      <c r="AH31" s="234"/>
      <c r="AI31" s="234"/>
      <c r="AJ31" s="234"/>
      <c r="AK31" s="235"/>
      <c r="AL31" s="133" t="s">
        <v>254</v>
      </c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>
        <f>BQ31+EV31</f>
        <v>14671495</v>
      </c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>
        <v>11771495</v>
      </c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>
        <v>2900000</v>
      </c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</row>
    <row r="32" spans="1:183" s="36" customFormat="1" ht="13.5">
      <c r="A32" s="35"/>
      <c r="B32" s="139" t="s">
        <v>127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40"/>
      <c r="AC32" s="233"/>
      <c r="AD32" s="234"/>
      <c r="AE32" s="234"/>
      <c r="AF32" s="234"/>
      <c r="AG32" s="234"/>
      <c r="AH32" s="234"/>
      <c r="AI32" s="234"/>
      <c r="AJ32" s="234"/>
      <c r="AK32" s="235"/>
      <c r="AL32" s="133" t="s">
        <v>275</v>
      </c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4">
        <f>BQ32+EV32</f>
        <v>100000</v>
      </c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>
        <v>100000</v>
      </c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</row>
    <row r="33" spans="1:183" s="36" customFormat="1" ht="30" customHeight="1">
      <c r="A33" s="35"/>
      <c r="B33" s="139" t="s">
        <v>128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  <c r="AC33" s="233"/>
      <c r="AD33" s="234"/>
      <c r="AE33" s="234"/>
      <c r="AF33" s="234"/>
      <c r="AG33" s="234"/>
      <c r="AH33" s="234"/>
      <c r="AI33" s="234"/>
      <c r="AJ33" s="234"/>
      <c r="AK33" s="235"/>
      <c r="AL33" s="133" t="s">
        <v>274</v>
      </c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4">
        <f>BQ33+EV33</f>
        <v>6012177</v>
      </c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>
        <v>5136377</v>
      </c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>
        <v>875800</v>
      </c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</row>
    <row r="34" spans="1:183" s="36" customFormat="1" ht="57" customHeight="1">
      <c r="A34" s="37"/>
      <c r="B34" s="131" t="s">
        <v>129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76"/>
      <c r="AD34" s="177"/>
      <c r="AE34" s="177"/>
      <c r="AF34" s="177"/>
      <c r="AG34" s="177"/>
      <c r="AH34" s="177"/>
      <c r="AI34" s="177"/>
      <c r="AJ34" s="177"/>
      <c r="AK34" s="178"/>
      <c r="AL34" s="133" t="s">
        <v>255</v>
      </c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4">
        <f>BQ34+EV34</f>
        <v>800000</v>
      </c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>
        <v>500000</v>
      </c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>
        <v>300000</v>
      </c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</row>
    <row r="35" spans="1:183" s="54" customFormat="1" ht="57" customHeight="1">
      <c r="A35" s="50"/>
      <c r="B35" s="131" t="s">
        <v>253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51"/>
      <c r="AD35" s="52"/>
      <c r="AE35" s="52"/>
      <c r="AF35" s="52"/>
      <c r="AG35" s="52"/>
      <c r="AH35" s="52"/>
      <c r="AI35" s="52"/>
      <c r="AJ35" s="52"/>
      <c r="AK35" s="53"/>
      <c r="AL35" s="133" t="s">
        <v>255</v>
      </c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4">
        <f>BQ35+EV35+CW35</f>
        <v>0</v>
      </c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</row>
    <row r="36" spans="1:183" s="36" customFormat="1" ht="43.5" customHeight="1">
      <c r="A36" s="35">
        <v>20039990.94</v>
      </c>
      <c r="B36" s="239" t="s">
        <v>131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40"/>
      <c r="AC36" s="222" t="s">
        <v>130</v>
      </c>
      <c r="AD36" s="223"/>
      <c r="AE36" s="223"/>
      <c r="AF36" s="223"/>
      <c r="AG36" s="223"/>
      <c r="AH36" s="223"/>
      <c r="AI36" s="223"/>
      <c r="AJ36" s="223"/>
      <c r="AK36" s="224"/>
      <c r="AL36" s="190" t="s">
        <v>149</v>
      </c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35">
        <f>BA38</f>
        <v>3100000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>
        <f>BQ38+BQ39</f>
        <v>0</v>
      </c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>
        <f>CW38</f>
        <v>3100000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>
        <f>EV38</f>
        <v>0</v>
      </c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</row>
    <row r="37" spans="1:183" s="36" customFormat="1" ht="15" customHeight="1">
      <c r="A37" s="35"/>
      <c r="B37" s="139" t="s">
        <v>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  <c r="AC37" s="233"/>
      <c r="AD37" s="234"/>
      <c r="AE37" s="234"/>
      <c r="AF37" s="234"/>
      <c r="AG37" s="234"/>
      <c r="AH37" s="234"/>
      <c r="AI37" s="234"/>
      <c r="AJ37" s="234"/>
      <c r="AK37" s="235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</row>
    <row r="38" spans="1:183" s="54" customFormat="1" ht="15" customHeight="1">
      <c r="A38" s="50"/>
      <c r="B38" s="131" t="s">
        <v>165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233"/>
      <c r="AD38" s="234"/>
      <c r="AE38" s="234"/>
      <c r="AF38" s="234"/>
      <c r="AG38" s="234"/>
      <c r="AH38" s="234"/>
      <c r="AI38" s="234"/>
      <c r="AJ38" s="234"/>
      <c r="AK38" s="235"/>
      <c r="AL38" s="133" t="s">
        <v>272</v>
      </c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4">
        <f>BQ38+CW38+EV38</f>
        <v>3100000</v>
      </c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129">
        <v>3100000</v>
      </c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</row>
    <row r="39" spans="1:183" s="36" customFormat="1" ht="15" customHeight="1">
      <c r="A39" s="39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2"/>
      <c r="AC39" s="176"/>
      <c r="AD39" s="177"/>
      <c r="AE39" s="177"/>
      <c r="AF39" s="177"/>
      <c r="AG39" s="177"/>
      <c r="AH39" s="177"/>
      <c r="AI39" s="177"/>
      <c r="AJ39" s="177"/>
      <c r="AK39" s="178"/>
      <c r="AL39" s="133" t="s">
        <v>132</v>
      </c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</row>
    <row r="40" spans="1:183" s="36" customFormat="1" ht="30" customHeight="1">
      <c r="A40" s="35"/>
      <c r="B40" s="239" t="s">
        <v>239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40"/>
      <c r="AC40" s="219"/>
      <c r="AD40" s="220"/>
      <c r="AE40" s="220"/>
      <c r="AF40" s="220"/>
      <c r="AG40" s="220"/>
      <c r="AH40" s="220"/>
      <c r="AI40" s="220"/>
      <c r="AJ40" s="220"/>
      <c r="AK40" s="221"/>
      <c r="AL40" s="190" t="s">
        <v>133</v>
      </c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35">
        <f>BQ40+EV40</f>
        <v>1140000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>
        <f>BQ42+BQ43+BQ44</f>
        <v>985000</v>
      </c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>
        <f>EV42+EV43+EV44</f>
        <v>155000</v>
      </c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</row>
    <row r="41" spans="1:183" s="36" customFormat="1" ht="15" customHeight="1">
      <c r="A41" s="35"/>
      <c r="B41" s="139" t="s">
        <v>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176"/>
      <c r="AD41" s="177"/>
      <c r="AE41" s="177"/>
      <c r="AF41" s="177"/>
      <c r="AG41" s="177"/>
      <c r="AH41" s="177"/>
      <c r="AI41" s="177"/>
      <c r="AJ41" s="177"/>
      <c r="AK41" s="178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</row>
    <row r="42" spans="1:183" s="36" customFormat="1" ht="43.5" customHeight="1">
      <c r="A42" s="35"/>
      <c r="B42" s="139" t="s">
        <v>134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222" t="s">
        <v>138</v>
      </c>
      <c r="AD42" s="223"/>
      <c r="AE42" s="223"/>
      <c r="AF42" s="223"/>
      <c r="AG42" s="223"/>
      <c r="AH42" s="223"/>
      <c r="AI42" s="223"/>
      <c r="AJ42" s="223"/>
      <c r="AK42" s="224"/>
      <c r="AL42" s="133" t="s">
        <v>276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4">
        <f>BQ42+CW42+EV42</f>
        <v>585000</v>
      </c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>
        <v>485000</v>
      </c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>
        <v>100000</v>
      </c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</row>
    <row r="43" spans="1:183" s="36" customFormat="1" ht="30" customHeight="1">
      <c r="A43" s="35"/>
      <c r="B43" s="139" t="s">
        <v>135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233"/>
      <c r="AD43" s="234"/>
      <c r="AE43" s="234"/>
      <c r="AF43" s="234"/>
      <c r="AG43" s="234"/>
      <c r="AH43" s="234"/>
      <c r="AI43" s="234"/>
      <c r="AJ43" s="234"/>
      <c r="AK43" s="235"/>
      <c r="AL43" s="133" t="s">
        <v>277</v>
      </c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4">
        <f>BQ43+CW43+EV43</f>
        <v>345000</v>
      </c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>
        <v>300000</v>
      </c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>
        <v>45000</v>
      </c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</row>
    <row r="44" spans="1:183" s="36" customFormat="1" ht="15" customHeight="1">
      <c r="A44" s="35"/>
      <c r="B44" s="139" t="s">
        <v>137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176"/>
      <c r="AD44" s="177"/>
      <c r="AE44" s="177"/>
      <c r="AF44" s="177"/>
      <c r="AG44" s="177"/>
      <c r="AH44" s="177"/>
      <c r="AI44" s="177"/>
      <c r="AJ44" s="177"/>
      <c r="AK44" s="178"/>
      <c r="AL44" s="133" t="s">
        <v>278</v>
      </c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4">
        <f>BQ44+CW44+EV44</f>
        <v>210000</v>
      </c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>
        <v>200000</v>
      </c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>
        <v>10000</v>
      </c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</row>
    <row r="45" spans="1:183" s="36" customFormat="1" ht="43.5" customHeight="1">
      <c r="A45" s="37"/>
      <c r="B45" s="131" t="s">
        <v>140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222" t="s">
        <v>139</v>
      </c>
      <c r="AD45" s="223"/>
      <c r="AE45" s="223"/>
      <c r="AF45" s="223"/>
      <c r="AG45" s="223"/>
      <c r="AH45" s="223"/>
      <c r="AI45" s="223"/>
      <c r="AJ45" s="223"/>
      <c r="AK45" s="224"/>
      <c r="AL45" s="133" t="s">
        <v>136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</row>
    <row r="46" spans="1:183" s="36" customFormat="1" ht="43.5" customHeight="1">
      <c r="A46" s="35"/>
      <c r="B46" s="239" t="s">
        <v>142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40"/>
      <c r="AC46" s="222" t="s">
        <v>141</v>
      </c>
      <c r="AD46" s="223"/>
      <c r="AE46" s="223"/>
      <c r="AF46" s="223"/>
      <c r="AG46" s="223"/>
      <c r="AH46" s="223"/>
      <c r="AI46" s="223"/>
      <c r="AJ46" s="223"/>
      <c r="AK46" s="224"/>
      <c r="AL46" s="190" t="s">
        <v>256</v>
      </c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35">
        <f>BQ46+CW46+EV46</f>
        <v>200000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>
        <f>BQ48</f>
        <v>200000</v>
      </c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>
        <f>CW48</f>
        <v>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</row>
    <row r="47" spans="1:183" s="36" customFormat="1" ht="15" customHeight="1">
      <c r="A47" s="35"/>
      <c r="B47" s="139" t="s">
        <v>1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233"/>
      <c r="AD47" s="234"/>
      <c r="AE47" s="234"/>
      <c r="AF47" s="234"/>
      <c r="AG47" s="234"/>
      <c r="AH47" s="234"/>
      <c r="AI47" s="234"/>
      <c r="AJ47" s="234"/>
      <c r="AK47" s="235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</row>
    <row r="48" spans="1:183" s="36" customFormat="1" ht="33.75" customHeight="1">
      <c r="A48" s="38"/>
      <c r="B48" s="241" t="s">
        <v>248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2"/>
      <c r="AC48" s="176"/>
      <c r="AD48" s="177"/>
      <c r="AE48" s="177"/>
      <c r="AF48" s="177"/>
      <c r="AG48" s="177"/>
      <c r="AH48" s="177"/>
      <c r="AI48" s="177"/>
      <c r="AJ48" s="177"/>
      <c r="AK48" s="178"/>
      <c r="AL48" s="133" t="s">
        <v>279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>
        <f>BQ48+CW48+EV48</f>
        <v>200000</v>
      </c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>
        <v>200000</v>
      </c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</row>
    <row r="49" spans="1:183" s="5" customFormat="1" ht="43.5" customHeight="1">
      <c r="A49" s="33"/>
      <c r="B49" s="243" t="s">
        <v>143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4"/>
      <c r="AC49" s="183"/>
      <c r="AD49" s="184"/>
      <c r="AE49" s="184"/>
      <c r="AF49" s="184"/>
      <c r="AG49" s="184"/>
      <c r="AH49" s="184"/>
      <c r="AI49" s="184"/>
      <c r="AJ49" s="184"/>
      <c r="AK49" s="185"/>
      <c r="AL49" s="190" t="s">
        <v>139</v>
      </c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218">
        <f>BQ49+CW49+EV49</f>
        <v>11913482</v>
      </c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135">
        <f>BQ51+BQ53+BQ54+BQ55+BQ56+BQ57+BQ58+BQ59+BQ60+BQ61+BQ62+BQ63+BQ64+BQ65+BQ66+BQ67+BQ68+BQ69+BQ70+BQ71+BQ52</f>
        <v>9344282</v>
      </c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>
        <f>CW51+CW53+CW54+CW55+CW56+CW57+CW58+CW59+CW60+CW61+CW62+CW63+CW64</f>
        <v>1300000</v>
      </c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>
        <f>EV51+EV53+EV54+EV55+EV56+EV57+EV58+EV59+EV60+EV61+EV62+EV63+EV64+EV65+EV66+EV67+EV68+EV69+EV70+EV71</f>
        <v>1269200</v>
      </c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</row>
    <row r="50" spans="1:183" s="5" customFormat="1" ht="15">
      <c r="A50" s="33"/>
      <c r="B50" s="104" t="s">
        <v>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62"/>
      <c r="AD50" s="163"/>
      <c r="AE50" s="163"/>
      <c r="AF50" s="163"/>
      <c r="AG50" s="163"/>
      <c r="AH50" s="163"/>
      <c r="AI50" s="163"/>
      <c r="AJ50" s="163"/>
      <c r="AK50" s="164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</row>
    <row r="51" spans="1:183" s="5" customFormat="1" ht="60.75" customHeight="1">
      <c r="A51" s="33"/>
      <c r="B51" s="104" t="s">
        <v>145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162"/>
      <c r="AD51" s="163"/>
      <c r="AE51" s="163"/>
      <c r="AF51" s="163"/>
      <c r="AG51" s="163"/>
      <c r="AH51" s="163"/>
      <c r="AI51" s="163"/>
      <c r="AJ51" s="163"/>
      <c r="AK51" s="164"/>
      <c r="AL51" s="133" t="s">
        <v>144</v>
      </c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</row>
    <row r="52" spans="1:183" s="5" customFormat="1" ht="30" customHeight="1">
      <c r="A52" s="33"/>
      <c r="B52" s="104" t="s">
        <v>281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62"/>
      <c r="AD52" s="163"/>
      <c r="AE52" s="163"/>
      <c r="AF52" s="163"/>
      <c r="AG52" s="163"/>
      <c r="AH52" s="163"/>
      <c r="AI52" s="163"/>
      <c r="AJ52" s="163"/>
      <c r="AK52" s="164"/>
      <c r="AL52" s="133" t="s">
        <v>280</v>
      </c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4">
        <f>BQ52+CW52+EV52</f>
        <v>30000</v>
      </c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>
        <v>30000</v>
      </c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</row>
    <row r="53" spans="1:183" s="5" customFormat="1" ht="15">
      <c r="A53" s="33"/>
      <c r="B53" s="104" t="s">
        <v>241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162"/>
      <c r="AD53" s="163"/>
      <c r="AE53" s="163"/>
      <c r="AF53" s="163"/>
      <c r="AG53" s="163"/>
      <c r="AH53" s="163"/>
      <c r="AI53" s="163"/>
      <c r="AJ53" s="163"/>
      <c r="AK53" s="164"/>
      <c r="AL53" s="133" t="s">
        <v>257</v>
      </c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4">
        <f>BQ53+CW53+EV53</f>
        <v>500000</v>
      </c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>
        <v>300000</v>
      </c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>
        <v>200000</v>
      </c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</row>
    <row r="54" spans="1:183" s="5" customFormat="1" ht="15">
      <c r="A54" s="33"/>
      <c r="B54" s="104" t="s">
        <v>242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162"/>
      <c r="AD54" s="163"/>
      <c r="AE54" s="163"/>
      <c r="AF54" s="163"/>
      <c r="AG54" s="163"/>
      <c r="AH54" s="163"/>
      <c r="AI54" s="163"/>
      <c r="AJ54" s="163"/>
      <c r="AK54" s="164"/>
      <c r="AL54" s="133" t="s">
        <v>258</v>
      </c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4">
        <f aca="true" t="shared" si="1" ref="BA54:BA71">BQ54+CW54+EV54</f>
        <v>80000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>
        <v>80000</v>
      </c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</row>
    <row r="55" spans="1:183" s="5" customFormat="1" ht="15">
      <c r="A55" s="33"/>
      <c r="B55" s="104" t="s">
        <v>243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62"/>
      <c r="AD55" s="163"/>
      <c r="AE55" s="163"/>
      <c r="AF55" s="163"/>
      <c r="AG55" s="163"/>
      <c r="AH55" s="163"/>
      <c r="AI55" s="163"/>
      <c r="AJ55" s="163"/>
      <c r="AK55" s="164"/>
      <c r="AL55" s="133" t="s">
        <v>259</v>
      </c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4">
        <f t="shared" si="1"/>
        <v>4983456</v>
      </c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46">
        <v>4983456</v>
      </c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</row>
    <row r="56" spans="1:183" s="5" customFormat="1" ht="43.5" customHeight="1">
      <c r="A56" s="33"/>
      <c r="B56" s="104" t="s">
        <v>166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/>
      <c r="AC56" s="165"/>
      <c r="AD56" s="62"/>
      <c r="AE56" s="62"/>
      <c r="AF56" s="62"/>
      <c r="AG56" s="62"/>
      <c r="AH56" s="62"/>
      <c r="AI56" s="62"/>
      <c r="AJ56" s="62"/>
      <c r="AK56" s="166"/>
      <c r="AL56" s="133" t="s">
        <v>266</v>
      </c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4">
        <f t="shared" si="1"/>
        <v>0</v>
      </c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</row>
    <row r="57" spans="1:183" s="5" customFormat="1" ht="30" customHeight="1">
      <c r="A57" s="33"/>
      <c r="B57" s="104" t="s">
        <v>244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162" t="s">
        <v>147</v>
      </c>
      <c r="AD57" s="163"/>
      <c r="AE57" s="163"/>
      <c r="AF57" s="163"/>
      <c r="AG57" s="163"/>
      <c r="AH57" s="163"/>
      <c r="AI57" s="163"/>
      <c r="AJ57" s="163"/>
      <c r="AK57" s="164"/>
      <c r="AL57" s="133" t="s">
        <v>260</v>
      </c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4">
        <f t="shared" si="1"/>
        <v>1250000</v>
      </c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>
        <v>1000000</v>
      </c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>
        <v>250000</v>
      </c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</row>
    <row r="58" spans="1:183" s="5" customFormat="1" ht="15" customHeight="1">
      <c r="A58" s="33"/>
      <c r="B58" s="104" t="s">
        <v>240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162"/>
      <c r="AD58" s="163"/>
      <c r="AE58" s="163"/>
      <c r="AF58" s="163"/>
      <c r="AG58" s="163"/>
      <c r="AH58" s="163"/>
      <c r="AI58" s="163"/>
      <c r="AJ58" s="163"/>
      <c r="AK58" s="164"/>
      <c r="AL58" s="133" t="s">
        <v>261</v>
      </c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4">
        <f t="shared" si="1"/>
        <v>1100000</v>
      </c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46">
        <v>1000000</v>
      </c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29">
        <v>100000</v>
      </c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</row>
    <row r="59" spans="1:183" s="5" customFormat="1" ht="15" customHeight="1">
      <c r="A59" s="33"/>
      <c r="B59" s="104" t="s">
        <v>26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162"/>
      <c r="AD59" s="163"/>
      <c r="AE59" s="163"/>
      <c r="AF59" s="163"/>
      <c r="AG59" s="163"/>
      <c r="AH59" s="163"/>
      <c r="AI59" s="163"/>
      <c r="AJ59" s="163"/>
      <c r="AK59" s="164"/>
      <c r="AL59" s="133" t="s">
        <v>146</v>
      </c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4">
        <f t="shared" si="1"/>
        <v>0</v>
      </c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</row>
    <row r="60" spans="1:183" s="5" customFormat="1" ht="15" customHeight="1">
      <c r="A60" s="34"/>
      <c r="B60" s="258" t="s">
        <v>245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9"/>
      <c r="AC60" s="162"/>
      <c r="AD60" s="163"/>
      <c r="AE60" s="163"/>
      <c r="AF60" s="163"/>
      <c r="AG60" s="163"/>
      <c r="AH60" s="163"/>
      <c r="AI60" s="163"/>
      <c r="AJ60" s="163"/>
      <c r="AK60" s="164"/>
      <c r="AL60" s="133" t="s">
        <v>148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4">
        <f t="shared" si="1"/>
        <v>0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</row>
    <row r="61" spans="1:183" s="5" customFormat="1" ht="15" customHeight="1">
      <c r="A61" s="40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167"/>
      <c r="AD61" s="168"/>
      <c r="AE61" s="168"/>
      <c r="AF61" s="168"/>
      <c r="AG61" s="168"/>
      <c r="AH61" s="168"/>
      <c r="AI61" s="168"/>
      <c r="AJ61" s="168"/>
      <c r="AK61" s="169"/>
      <c r="AL61" s="133" t="s">
        <v>262</v>
      </c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4">
        <f t="shared" si="1"/>
        <v>550000</v>
      </c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>
        <v>550000</v>
      </c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</row>
    <row r="62" spans="1:183" s="5" customFormat="1" ht="30" customHeight="1">
      <c r="A62" s="33"/>
      <c r="B62" s="104" t="s">
        <v>246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5"/>
      <c r="AC62" s="170"/>
      <c r="AD62" s="171"/>
      <c r="AE62" s="171"/>
      <c r="AF62" s="171"/>
      <c r="AG62" s="171"/>
      <c r="AH62" s="171"/>
      <c r="AI62" s="171"/>
      <c r="AJ62" s="171"/>
      <c r="AK62" s="172"/>
      <c r="AL62" s="133" t="s">
        <v>146</v>
      </c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>
        <f t="shared" si="1"/>
        <v>0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</row>
    <row r="63" spans="1:183" s="55" customFormat="1" ht="15" customHeight="1">
      <c r="A63" s="60"/>
      <c r="B63" s="202" t="s">
        <v>247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3"/>
      <c r="AC63" s="215"/>
      <c r="AD63" s="216"/>
      <c r="AE63" s="216"/>
      <c r="AF63" s="216"/>
      <c r="AG63" s="216"/>
      <c r="AH63" s="216"/>
      <c r="AI63" s="216"/>
      <c r="AJ63" s="216"/>
      <c r="AK63" s="217"/>
      <c r="AL63" s="206" t="s">
        <v>273</v>
      </c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8"/>
      <c r="BA63" s="209">
        <f t="shared" si="1"/>
        <v>1300000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1"/>
      <c r="BQ63" s="147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9"/>
      <c r="CG63" s="196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8"/>
      <c r="CW63" s="212">
        <v>1300000</v>
      </c>
      <c r="CX63" s="213"/>
      <c r="CY63" s="213"/>
      <c r="CZ63" s="213"/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3"/>
      <c r="DO63" s="214"/>
      <c r="DP63" s="196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8"/>
      <c r="EF63" s="196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8"/>
      <c r="EV63" s="196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8"/>
      <c r="FL63" s="199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1"/>
    </row>
    <row r="64" spans="1:183" s="5" customFormat="1" ht="15" customHeight="1">
      <c r="A64" s="61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5"/>
      <c r="AC64" s="167"/>
      <c r="AD64" s="168"/>
      <c r="AE64" s="168"/>
      <c r="AF64" s="168"/>
      <c r="AG64" s="168"/>
      <c r="AH64" s="168"/>
      <c r="AI64" s="168"/>
      <c r="AJ64" s="168"/>
      <c r="AK64" s="169"/>
      <c r="AL64" s="206" t="s">
        <v>263</v>
      </c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8"/>
      <c r="BA64" s="209">
        <f t="shared" si="1"/>
        <v>1248612</v>
      </c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1"/>
      <c r="BQ64" s="209">
        <v>1159412</v>
      </c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1"/>
      <c r="CG64" s="136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8"/>
      <c r="CW64" s="136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8"/>
      <c r="DP64" s="136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8"/>
      <c r="EF64" s="136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8"/>
      <c r="EV64" s="136">
        <v>89200</v>
      </c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8"/>
      <c r="FL64" s="136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8"/>
    </row>
    <row r="65" spans="1:183" s="5" customFormat="1" ht="15" customHeight="1">
      <c r="A65" s="261" t="s">
        <v>282</v>
      </c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3"/>
      <c r="AC65" s="167"/>
      <c r="AD65" s="168"/>
      <c r="AE65" s="168"/>
      <c r="AF65" s="168"/>
      <c r="AG65" s="168"/>
      <c r="AH65" s="168"/>
      <c r="AI65" s="168"/>
      <c r="AJ65" s="168"/>
      <c r="AK65" s="169"/>
      <c r="AL65" s="133" t="s">
        <v>283</v>
      </c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4">
        <f t="shared" si="1"/>
        <v>841414</v>
      </c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>
        <v>841414</v>
      </c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</row>
    <row r="66" spans="1:183" s="5" customFormat="1" ht="15" customHeight="1">
      <c r="A66" s="261" t="s">
        <v>284</v>
      </c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3"/>
      <c r="AC66" s="167"/>
      <c r="AD66" s="168"/>
      <c r="AE66" s="168"/>
      <c r="AF66" s="168"/>
      <c r="AG66" s="168"/>
      <c r="AH66" s="168"/>
      <c r="AI66" s="168"/>
      <c r="AJ66" s="168"/>
      <c r="AK66" s="169"/>
      <c r="AL66" s="133" t="s">
        <v>285</v>
      </c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4">
        <f t="shared" si="1"/>
        <v>0</v>
      </c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</row>
    <row r="67" spans="1:183" s="5" customFormat="1" ht="15" customHeight="1">
      <c r="A67" s="261" t="s">
        <v>286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3"/>
      <c r="AC67" s="167"/>
      <c r="AD67" s="168"/>
      <c r="AE67" s="168"/>
      <c r="AF67" s="168"/>
      <c r="AG67" s="168"/>
      <c r="AH67" s="168"/>
      <c r="AI67" s="168"/>
      <c r="AJ67" s="168"/>
      <c r="AK67" s="169"/>
      <c r="AL67" s="133" t="s">
        <v>289</v>
      </c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4">
        <f t="shared" si="1"/>
        <v>0</v>
      </c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</row>
    <row r="68" spans="1:183" s="5" customFormat="1" ht="102.75" customHeight="1">
      <c r="A68" s="261" t="s">
        <v>287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3"/>
      <c r="AC68" s="167"/>
      <c r="AD68" s="168"/>
      <c r="AE68" s="168"/>
      <c r="AF68" s="168"/>
      <c r="AG68" s="168"/>
      <c r="AH68" s="168"/>
      <c r="AI68" s="168"/>
      <c r="AJ68" s="168"/>
      <c r="AK68" s="169"/>
      <c r="AL68" s="133" t="s">
        <v>288</v>
      </c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4">
        <f t="shared" si="1"/>
        <v>0</v>
      </c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</row>
    <row r="69" spans="1:183" s="5" customFormat="1" ht="31.5" customHeight="1">
      <c r="A69" s="261" t="s">
        <v>292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3"/>
      <c r="AC69" s="167"/>
      <c r="AD69" s="168"/>
      <c r="AE69" s="168"/>
      <c r="AF69" s="168"/>
      <c r="AG69" s="168"/>
      <c r="AH69" s="168"/>
      <c r="AI69" s="168"/>
      <c r="AJ69" s="168"/>
      <c r="AK69" s="169"/>
      <c r="AL69" s="133" t="s">
        <v>293</v>
      </c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4">
        <f>BQ69+CW69+EV69</f>
        <v>0</v>
      </c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</row>
    <row r="70" spans="1:183" s="5" customFormat="1" ht="15" customHeight="1">
      <c r="A70" s="261" t="s">
        <v>290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3"/>
      <c r="AC70" s="167"/>
      <c r="AD70" s="168"/>
      <c r="AE70" s="168"/>
      <c r="AF70" s="168"/>
      <c r="AG70" s="168"/>
      <c r="AH70" s="168"/>
      <c r="AI70" s="168"/>
      <c r="AJ70" s="168"/>
      <c r="AK70" s="169"/>
      <c r="AL70" s="133" t="s">
        <v>294</v>
      </c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4">
        <f t="shared" si="1"/>
        <v>0</v>
      </c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</row>
    <row r="71" spans="1:183" s="5" customFormat="1" ht="15" customHeight="1">
      <c r="A71" s="261" t="s">
        <v>291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3"/>
      <c r="AC71" s="167"/>
      <c r="AD71" s="168"/>
      <c r="AE71" s="168"/>
      <c r="AF71" s="168"/>
      <c r="AG71" s="168"/>
      <c r="AH71" s="168"/>
      <c r="AI71" s="168"/>
      <c r="AJ71" s="168"/>
      <c r="AK71" s="169"/>
      <c r="AL71" s="133" t="s">
        <v>294</v>
      </c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4">
        <f t="shared" si="1"/>
        <v>30000</v>
      </c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>
        <v>30000</v>
      </c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</row>
    <row r="72" spans="1:183" s="36" customFormat="1" ht="42" customHeight="1">
      <c r="A72" s="35"/>
      <c r="B72" s="186" t="s">
        <v>150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7"/>
      <c r="AC72" s="191" t="s">
        <v>149</v>
      </c>
      <c r="AD72" s="192"/>
      <c r="AE72" s="192"/>
      <c r="AF72" s="192"/>
      <c r="AG72" s="192"/>
      <c r="AH72" s="192"/>
      <c r="AI72" s="192"/>
      <c r="AJ72" s="192"/>
      <c r="AK72" s="193"/>
      <c r="AL72" s="194" t="s">
        <v>15</v>
      </c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</row>
    <row r="73" spans="1:183" s="36" customFormat="1" ht="15" customHeight="1">
      <c r="A73" s="35"/>
      <c r="B73" s="139" t="s">
        <v>1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40"/>
      <c r="AC73" s="179"/>
      <c r="AD73" s="180"/>
      <c r="AE73" s="180"/>
      <c r="AF73" s="180"/>
      <c r="AG73" s="180"/>
      <c r="AH73" s="180"/>
      <c r="AI73" s="180"/>
      <c r="AJ73" s="180"/>
      <c r="AK73" s="181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</row>
    <row r="74" spans="1:183" s="36" customFormat="1" ht="30" customHeight="1">
      <c r="A74" s="35"/>
      <c r="B74" s="139" t="s">
        <v>152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40"/>
      <c r="AC74" s="179" t="s">
        <v>151</v>
      </c>
      <c r="AD74" s="180"/>
      <c r="AE74" s="180"/>
      <c r="AF74" s="180"/>
      <c r="AG74" s="180"/>
      <c r="AH74" s="180"/>
      <c r="AI74" s="180"/>
      <c r="AJ74" s="180"/>
      <c r="AK74" s="181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</row>
    <row r="75" spans="1:183" s="36" customFormat="1" ht="15" customHeight="1">
      <c r="A75" s="35"/>
      <c r="B75" s="139" t="s">
        <v>153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40"/>
      <c r="AC75" s="179" t="s">
        <v>154</v>
      </c>
      <c r="AD75" s="180"/>
      <c r="AE75" s="180"/>
      <c r="AF75" s="180"/>
      <c r="AG75" s="180"/>
      <c r="AH75" s="180"/>
      <c r="AI75" s="180"/>
      <c r="AJ75" s="180"/>
      <c r="AK75" s="181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130"/>
    </row>
    <row r="76" spans="1:183" s="36" customFormat="1" ht="30" customHeight="1">
      <c r="A76" s="35"/>
      <c r="B76" s="139" t="s">
        <v>156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40"/>
      <c r="AC76" s="179" t="s">
        <v>155</v>
      </c>
      <c r="AD76" s="180"/>
      <c r="AE76" s="180"/>
      <c r="AF76" s="180"/>
      <c r="AG76" s="180"/>
      <c r="AH76" s="180"/>
      <c r="AI76" s="180"/>
      <c r="AJ76" s="180"/>
      <c r="AK76" s="181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</row>
    <row r="77" spans="1:183" s="36" customFormat="1" ht="15" customHeight="1">
      <c r="A77" s="35"/>
      <c r="B77" s="139" t="s">
        <v>1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40"/>
      <c r="AC77" s="179"/>
      <c r="AD77" s="180"/>
      <c r="AE77" s="180"/>
      <c r="AF77" s="180"/>
      <c r="AG77" s="180"/>
      <c r="AH77" s="180"/>
      <c r="AI77" s="180"/>
      <c r="AJ77" s="180"/>
      <c r="AK77" s="181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</row>
    <row r="78" spans="1:183" s="36" customFormat="1" ht="30" customHeight="1">
      <c r="A78" s="35"/>
      <c r="B78" s="139" t="s">
        <v>157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40"/>
      <c r="AC78" s="179" t="s">
        <v>158</v>
      </c>
      <c r="AD78" s="180"/>
      <c r="AE78" s="180"/>
      <c r="AF78" s="180"/>
      <c r="AG78" s="180"/>
      <c r="AH78" s="180"/>
      <c r="AI78" s="180"/>
      <c r="AJ78" s="180"/>
      <c r="AK78" s="181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</row>
    <row r="79" spans="1:183" s="36" customFormat="1" ht="15" customHeight="1">
      <c r="A79" s="35"/>
      <c r="B79" s="139" t="s">
        <v>160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40"/>
      <c r="AC79" s="179" t="s">
        <v>159</v>
      </c>
      <c r="AD79" s="180"/>
      <c r="AE79" s="180"/>
      <c r="AF79" s="180"/>
      <c r="AG79" s="180"/>
      <c r="AH79" s="180"/>
      <c r="AI79" s="180"/>
      <c r="AJ79" s="180"/>
      <c r="AK79" s="181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</row>
    <row r="80" spans="1:183" s="36" customFormat="1" ht="30" customHeight="1">
      <c r="A80" s="35"/>
      <c r="B80" s="188" t="s">
        <v>163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9"/>
      <c r="AC80" s="141" t="s">
        <v>161</v>
      </c>
      <c r="AD80" s="142"/>
      <c r="AE80" s="142"/>
      <c r="AF80" s="142"/>
      <c r="AG80" s="142"/>
      <c r="AH80" s="142"/>
      <c r="AI80" s="142"/>
      <c r="AJ80" s="142"/>
      <c r="AK80" s="143"/>
      <c r="AL80" s="190" t="s">
        <v>15</v>
      </c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45">
        <f>EV80+BQ80</f>
        <v>0</v>
      </c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</row>
    <row r="81" spans="1:183" s="36" customFormat="1" ht="30" customHeight="1">
      <c r="A81" s="35"/>
      <c r="B81" s="186" t="s">
        <v>164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7"/>
      <c r="AC81" s="179" t="s">
        <v>162</v>
      </c>
      <c r="AD81" s="180"/>
      <c r="AE81" s="180"/>
      <c r="AF81" s="180"/>
      <c r="AG81" s="180"/>
      <c r="AH81" s="180"/>
      <c r="AI81" s="180"/>
      <c r="AJ81" s="180"/>
      <c r="AK81" s="181"/>
      <c r="AL81" s="182" t="s">
        <v>15</v>
      </c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</row>
  </sheetData>
  <sheetProtection/>
  <mergeCells count="817">
    <mergeCell ref="FL81:GA81"/>
    <mergeCell ref="B81:AB81"/>
    <mergeCell ref="AC81:AK81"/>
    <mergeCell ref="AL81:AZ81"/>
    <mergeCell ref="BA81:BP81"/>
    <mergeCell ref="BQ81:CF81"/>
    <mergeCell ref="CG81:CV81"/>
    <mergeCell ref="CG80:CV80"/>
    <mergeCell ref="CW80:DO80"/>
    <mergeCell ref="DP80:EE80"/>
    <mergeCell ref="EF80:EU80"/>
    <mergeCell ref="EV80:FK80"/>
    <mergeCell ref="CW81:DO81"/>
    <mergeCell ref="DP81:EE81"/>
    <mergeCell ref="EF81:EU81"/>
    <mergeCell ref="EV81:FK81"/>
    <mergeCell ref="FL80:GA80"/>
    <mergeCell ref="CW79:DO79"/>
    <mergeCell ref="DP79:EE79"/>
    <mergeCell ref="EF79:EU79"/>
    <mergeCell ref="EV79:FK79"/>
    <mergeCell ref="FL79:GA79"/>
    <mergeCell ref="B80:AB80"/>
    <mergeCell ref="AC80:AK80"/>
    <mergeCell ref="AL80:AZ80"/>
    <mergeCell ref="BA80:BP80"/>
    <mergeCell ref="BQ80:CF80"/>
    <mergeCell ref="B79:AB79"/>
    <mergeCell ref="AC79:AK79"/>
    <mergeCell ref="AL79:AZ79"/>
    <mergeCell ref="BA79:BP79"/>
    <mergeCell ref="BQ79:CF79"/>
    <mergeCell ref="CG79:CV79"/>
    <mergeCell ref="CG78:CV78"/>
    <mergeCell ref="CW78:DO78"/>
    <mergeCell ref="DP78:EE78"/>
    <mergeCell ref="EF78:EU78"/>
    <mergeCell ref="EV78:FK78"/>
    <mergeCell ref="FL78:GA78"/>
    <mergeCell ref="CW77:DO77"/>
    <mergeCell ref="DP77:EE77"/>
    <mergeCell ref="EF77:EU77"/>
    <mergeCell ref="EV77:FK77"/>
    <mergeCell ref="FL77:GA77"/>
    <mergeCell ref="B78:AB78"/>
    <mergeCell ref="AC78:AK78"/>
    <mergeCell ref="AL78:AZ78"/>
    <mergeCell ref="BA78:BP78"/>
    <mergeCell ref="BQ78:CF78"/>
    <mergeCell ref="B77:AB77"/>
    <mergeCell ref="AC77:AK77"/>
    <mergeCell ref="AL77:AZ77"/>
    <mergeCell ref="BA77:BP77"/>
    <mergeCell ref="BQ77:CF77"/>
    <mergeCell ref="CG77:CV77"/>
    <mergeCell ref="CG76:CV76"/>
    <mergeCell ref="CW76:DO76"/>
    <mergeCell ref="DP76:EE76"/>
    <mergeCell ref="EF76:EU76"/>
    <mergeCell ref="EV76:FK76"/>
    <mergeCell ref="FL76:GA76"/>
    <mergeCell ref="CW75:DO75"/>
    <mergeCell ref="DP75:EE75"/>
    <mergeCell ref="EF75:EU75"/>
    <mergeCell ref="EV75:FK75"/>
    <mergeCell ref="FL75:GA75"/>
    <mergeCell ref="B76:AB76"/>
    <mergeCell ref="AC76:AK76"/>
    <mergeCell ref="AL76:AZ76"/>
    <mergeCell ref="BA76:BP76"/>
    <mergeCell ref="BQ76:CF76"/>
    <mergeCell ref="DP74:EE74"/>
    <mergeCell ref="EF74:EU74"/>
    <mergeCell ref="EV74:FK74"/>
    <mergeCell ref="FL74:GA74"/>
    <mergeCell ref="B75:AB75"/>
    <mergeCell ref="AC75:AK75"/>
    <mergeCell ref="AL75:AZ75"/>
    <mergeCell ref="BA75:BP75"/>
    <mergeCell ref="BQ75:CF75"/>
    <mergeCell ref="CG75:CV75"/>
    <mergeCell ref="EF73:EU73"/>
    <mergeCell ref="EV73:FK73"/>
    <mergeCell ref="FL73:GA73"/>
    <mergeCell ref="B74:AB74"/>
    <mergeCell ref="AC74:AK74"/>
    <mergeCell ref="AL74:AZ74"/>
    <mergeCell ref="BA74:BP74"/>
    <mergeCell ref="BQ74:CF74"/>
    <mergeCell ref="CG74:CV74"/>
    <mergeCell ref="CW74:DO74"/>
    <mergeCell ref="AL73:AZ73"/>
    <mergeCell ref="BA73:BP73"/>
    <mergeCell ref="BQ73:CF73"/>
    <mergeCell ref="CG73:CV73"/>
    <mergeCell ref="CW73:DO73"/>
    <mergeCell ref="DP73:EE73"/>
    <mergeCell ref="A68:AB68"/>
    <mergeCell ref="A69:AB69"/>
    <mergeCell ref="A70:AB70"/>
    <mergeCell ref="A71:AB71"/>
    <mergeCell ref="B73:AB73"/>
    <mergeCell ref="AC73:AK73"/>
    <mergeCell ref="AC68:AK68"/>
    <mergeCell ref="AC71:AK71"/>
    <mergeCell ref="B72:AB72"/>
    <mergeCell ref="AC72:AK72"/>
    <mergeCell ref="B59:AB59"/>
    <mergeCell ref="B60:AB61"/>
    <mergeCell ref="B62:AB62"/>
    <mergeCell ref="B63:AB64"/>
    <mergeCell ref="A65:AB65"/>
    <mergeCell ref="A66:AB66"/>
    <mergeCell ref="AC36:AK39"/>
    <mergeCell ref="B37:AB37"/>
    <mergeCell ref="B38:AB39"/>
    <mergeCell ref="AC45:AK45"/>
    <mergeCell ref="AC46:AK48"/>
    <mergeCell ref="B58:AB58"/>
    <mergeCell ref="B45:AB45"/>
    <mergeCell ref="B52:AB52"/>
    <mergeCell ref="AC52:AK52"/>
    <mergeCell ref="B56:AB56"/>
    <mergeCell ref="DP17:EE17"/>
    <mergeCell ref="EF17:EU17"/>
    <mergeCell ref="EV17:FK17"/>
    <mergeCell ref="FL17:GA17"/>
    <mergeCell ref="CW16:DO16"/>
    <mergeCell ref="DP16:EE16"/>
    <mergeCell ref="EF16:EU16"/>
    <mergeCell ref="EV16:FK16"/>
    <mergeCell ref="FL16:GA16"/>
    <mergeCell ref="AL17:AZ17"/>
    <mergeCell ref="BA17:BP17"/>
    <mergeCell ref="BQ17:CF17"/>
    <mergeCell ref="CG17:CV17"/>
    <mergeCell ref="CW17:DO17"/>
    <mergeCell ref="A17:AB17"/>
    <mergeCell ref="AC12:AK20"/>
    <mergeCell ref="A13:AB13"/>
    <mergeCell ref="A14:AB14"/>
    <mergeCell ref="A15:AB15"/>
    <mergeCell ref="A16:AB16"/>
    <mergeCell ref="AL16:AZ16"/>
    <mergeCell ref="BA16:BP16"/>
    <mergeCell ref="BQ16:CF16"/>
    <mergeCell ref="CG16:CV16"/>
    <mergeCell ref="EV14:FK14"/>
    <mergeCell ref="EV15:FK15"/>
    <mergeCell ref="BA14:BP14"/>
    <mergeCell ref="BA15:BP15"/>
    <mergeCell ref="BQ14:CF14"/>
    <mergeCell ref="FL14:GA14"/>
    <mergeCell ref="FL15:GA15"/>
    <mergeCell ref="CW14:DO14"/>
    <mergeCell ref="CW15:DO15"/>
    <mergeCell ref="DP14:EE14"/>
    <mergeCell ref="DP15:EE15"/>
    <mergeCell ref="EF14:EU14"/>
    <mergeCell ref="EF15:EU15"/>
    <mergeCell ref="BQ15:CF15"/>
    <mergeCell ref="CG14:CV14"/>
    <mergeCell ref="CG15:CV15"/>
    <mergeCell ref="AL14:AZ14"/>
    <mergeCell ref="AL15:AZ15"/>
    <mergeCell ref="B1:FZ1"/>
    <mergeCell ref="BK2:BP2"/>
    <mergeCell ref="BQ2:BT2"/>
    <mergeCell ref="BU2:BW2"/>
    <mergeCell ref="CG2:CJ2"/>
    <mergeCell ref="CK2:CM2"/>
    <mergeCell ref="CN2:DE2"/>
    <mergeCell ref="DF2:DI2"/>
    <mergeCell ref="DJ2:DM2"/>
    <mergeCell ref="DN2:DQ2"/>
    <mergeCell ref="A4:AB7"/>
    <mergeCell ref="AC4:AK7"/>
    <mergeCell ref="AL4:AZ7"/>
    <mergeCell ref="BA4:GA4"/>
    <mergeCell ref="BA5:BP7"/>
    <mergeCell ref="CG8:CV8"/>
    <mergeCell ref="CG5:GA5"/>
    <mergeCell ref="BQ6:CF7"/>
    <mergeCell ref="CG6:CV7"/>
    <mergeCell ref="CW6:DO7"/>
    <mergeCell ref="DP6:EE7"/>
    <mergeCell ref="EF6:EU7"/>
    <mergeCell ref="EV6:GA6"/>
    <mergeCell ref="EV7:FK7"/>
    <mergeCell ref="FL7:GA7"/>
    <mergeCell ref="B9:AB9"/>
    <mergeCell ref="AC9:AK9"/>
    <mergeCell ref="AL9:AZ9"/>
    <mergeCell ref="BA9:BP9"/>
    <mergeCell ref="BQ9:CF9"/>
    <mergeCell ref="A8:AB8"/>
    <mergeCell ref="AC8:AK8"/>
    <mergeCell ref="AL8:AZ8"/>
    <mergeCell ref="BA8:BP8"/>
    <mergeCell ref="BQ8:CF8"/>
    <mergeCell ref="FL9:GA9"/>
    <mergeCell ref="CW8:DO8"/>
    <mergeCell ref="DP8:EE8"/>
    <mergeCell ref="EF8:EU8"/>
    <mergeCell ref="EV8:FK8"/>
    <mergeCell ref="FL8:GA8"/>
    <mergeCell ref="CG10:CV10"/>
    <mergeCell ref="CG9:CV9"/>
    <mergeCell ref="CW9:DO9"/>
    <mergeCell ref="DP9:EE9"/>
    <mergeCell ref="EF9:EU9"/>
    <mergeCell ref="EV9:FK9"/>
    <mergeCell ref="B11:AB11"/>
    <mergeCell ref="AC11:AK11"/>
    <mergeCell ref="AL11:AZ11"/>
    <mergeCell ref="BA11:BP11"/>
    <mergeCell ref="BQ11:CF11"/>
    <mergeCell ref="B10:AB10"/>
    <mergeCell ref="AC10:AK10"/>
    <mergeCell ref="AL10:AZ10"/>
    <mergeCell ref="BA10:BP10"/>
    <mergeCell ref="BQ10:CF10"/>
    <mergeCell ref="EF11:EU11"/>
    <mergeCell ref="EV11:FK11"/>
    <mergeCell ref="FL11:GA11"/>
    <mergeCell ref="CW10:DO10"/>
    <mergeCell ref="DP10:EE10"/>
    <mergeCell ref="EF10:EU10"/>
    <mergeCell ref="EV10:FK10"/>
    <mergeCell ref="FL10:GA10"/>
    <mergeCell ref="BA13:BP13"/>
    <mergeCell ref="BQ13:CF13"/>
    <mergeCell ref="CG13:CV13"/>
    <mergeCell ref="CW13:DO13"/>
    <mergeCell ref="DP13:EE13"/>
    <mergeCell ref="CG11:CV11"/>
    <mergeCell ref="CW11:DO11"/>
    <mergeCell ref="DP11:EE11"/>
    <mergeCell ref="EV13:FK13"/>
    <mergeCell ref="FL13:GA13"/>
    <mergeCell ref="B12:AB12"/>
    <mergeCell ref="AL12:AZ12"/>
    <mergeCell ref="BA12:BP12"/>
    <mergeCell ref="BQ12:CF12"/>
    <mergeCell ref="CG12:CV12"/>
    <mergeCell ref="CW12:DO12"/>
    <mergeCell ref="DP12:EE12"/>
    <mergeCell ref="AL13:AZ13"/>
    <mergeCell ref="B18:AB18"/>
    <mergeCell ref="AL18:AZ18"/>
    <mergeCell ref="BA18:BP18"/>
    <mergeCell ref="BQ18:CF18"/>
    <mergeCell ref="CG18:CV18"/>
    <mergeCell ref="CW18:DO18"/>
    <mergeCell ref="DP19:EE19"/>
    <mergeCell ref="EF19:EU19"/>
    <mergeCell ref="EF18:EU18"/>
    <mergeCell ref="EV18:FK18"/>
    <mergeCell ref="FL18:GA18"/>
    <mergeCell ref="EF12:EU12"/>
    <mergeCell ref="EV12:FK12"/>
    <mergeCell ref="FL12:GA12"/>
    <mergeCell ref="DP18:EE18"/>
    <mergeCell ref="EF13:EU13"/>
    <mergeCell ref="B19:AB19"/>
    <mergeCell ref="AL19:AZ19"/>
    <mergeCell ref="BA19:BP19"/>
    <mergeCell ref="BQ19:CF19"/>
    <mergeCell ref="CG19:CV19"/>
    <mergeCell ref="CW19:DO19"/>
    <mergeCell ref="EV19:FK19"/>
    <mergeCell ref="FL19:GA19"/>
    <mergeCell ref="B20:AB20"/>
    <mergeCell ref="AL20:AZ20"/>
    <mergeCell ref="BA20:BP20"/>
    <mergeCell ref="BQ20:CF20"/>
    <mergeCell ref="CG20:CV20"/>
    <mergeCell ref="CW20:DO20"/>
    <mergeCell ref="DP20:EE20"/>
    <mergeCell ref="EF20:EU20"/>
    <mergeCell ref="EV20:FK20"/>
    <mergeCell ref="FL20:GA20"/>
    <mergeCell ref="B21:AB21"/>
    <mergeCell ref="AC21:AK21"/>
    <mergeCell ref="AL21:AZ21"/>
    <mergeCell ref="BA21:BP21"/>
    <mergeCell ref="BQ21:CF21"/>
    <mergeCell ref="CG21:CV21"/>
    <mergeCell ref="CW21:DO21"/>
    <mergeCell ref="EF21:EU21"/>
    <mergeCell ref="EV21:FK21"/>
    <mergeCell ref="FL21:GA21"/>
    <mergeCell ref="B22:AB22"/>
    <mergeCell ref="AC22:AK22"/>
    <mergeCell ref="AL22:AZ22"/>
    <mergeCell ref="BA22:BP22"/>
    <mergeCell ref="BQ22:CF22"/>
    <mergeCell ref="CG22:CV22"/>
    <mergeCell ref="B23:AB23"/>
    <mergeCell ref="AC23:AK23"/>
    <mergeCell ref="AL23:AZ23"/>
    <mergeCell ref="BA23:BP23"/>
    <mergeCell ref="BQ23:CF23"/>
    <mergeCell ref="DP21:EE21"/>
    <mergeCell ref="FL23:GA23"/>
    <mergeCell ref="CW22:DO22"/>
    <mergeCell ref="DP22:EE22"/>
    <mergeCell ref="EF22:EU22"/>
    <mergeCell ref="EV22:FK22"/>
    <mergeCell ref="FL22:GA22"/>
    <mergeCell ref="CG24:CV24"/>
    <mergeCell ref="CG23:CV23"/>
    <mergeCell ref="CW23:DO23"/>
    <mergeCell ref="DP23:EE23"/>
    <mergeCell ref="EF23:EU23"/>
    <mergeCell ref="EV23:FK23"/>
    <mergeCell ref="B25:AB25"/>
    <mergeCell ref="AC25:AK25"/>
    <mergeCell ref="AL25:AZ25"/>
    <mergeCell ref="BA25:BP25"/>
    <mergeCell ref="BQ25:CF25"/>
    <mergeCell ref="B24:AB24"/>
    <mergeCell ref="AC24:AK24"/>
    <mergeCell ref="AL24:AZ24"/>
    <mergeCell ref="BA24:BP24"/>
    <mergeCell ref="BQ24:CF24"/>
    <mergeCell ref="FL25:GA25"/>
    <mergeCell ref="CW24:DO24"/>
    <mergeCell ref="DP24:EE24"/>
    <mergeCell ref="EF24:EU24"/>
    <mergeCell ref="EV24:FK24"/>
    <mergeCell ref="FL24:GA24"/>
    <mergeCell ref="CG26:CV26"/>
    <mergeCell ref="CG25:CV25"/>
    <mergeCell ref="CW25:DO25"/>
    <mergeCell ref="DP25:EE25"/>
    <mergeCell ref="EF25:EU25"/>
    <mergeCell ref="EV25:FK25"/>
    <mergeCell ref="B27:AB27"/>
    <mergeCell ref="AC27:AK27"/>
    <mergeCell ref="AL27:AZ27"/>
    <mergeCell ref="BA27:BP27"/>
    <mergeCell ref="BQ27:CF27"/>
    <mergeCell ref="B26:AB26"/>
    <mergeCell ref="AC26:AK26"/>
    <mergeCell ref="AL26:AZ26"/>
    <mergeCell ref="BA26:BP26"/>
    <mergeCell ref="BQ26:CF26"/>
    <mergeCell ref="FL27:GA27"/>
    <mergeCell ref="CW26:DO26"/>
    <mergeCell ref="DP26:EE26"/>
    <mergeCell ref="EF26:EU26"/>
    <mergeCell ref="EV26:FK26"/>
    <mergeCell ref="FL26:GA26"/>
    <mergeCell ref="CG28:CV28"/>
    <mergeCell ref="CG27:CV27"/>
    <mergeCell ref="CW27:DO27"/>
    <mergeCell ref="DP27:EE27"/>
    <mergeCell ref="EF27:EU27"/>
    <mergeCell ref="EV27:FK27"/>
    <mergeCell ref="BQ29:CF29"/>
    <mergeCell ref="B28:AB28"/>
    <mergeCell ref="AC28:AK28"/>
    <mergeCell ref="AL28:AZ28"/>
    <mergeCell ref="BA28:BP28"/>
    <mergeCell ref="BQ28:CF28"/>
    <mergeCell ref="EF29:EU29"/>
    <mergeCell ref="EV29:FK29"/>
    <mergeCell ref="FL29:GA29"/>
    <mergeCell ref="CW28:DO28"/>
    <mergeCell ref="DP28:EE28"/>
    <mergeCell ref="EF28:EU28"/>
    <mergeCell ref="EV28:FK28"/>
    <mergeCell ref="FL28:GA28"/>
    <mergeCell ref="B34:AB34"/>
    <mergeCell ref="AL34:AZ34"/>
    <mergeCell ref="BA34:BP34"/>
    <mergeCell ref="CG29:CV29"/>
    <mergeCell ref="CW29:DO29"/>
    <mergeCell ref="DP29:EE29"/>
    <mergeCell ref="B29:AB29"/>
    <mergeCell ref="AC29:AK29"/>
    <mergeCell ref="AL29:AZ29"/>
    <mergeCell ref="BA29:BP29"/>
    <mergeCell ref="AL30:AZ30"/>
    <mergeCell ref="BA30:BP30"/>
    <mergeCell ref="BQ30:CF30"/>
    <mergeCell ref="CG30:CV30"/>
    <mergeCell ref="CW30:DO30"/>
    <mergeCell ref="AC30:AK34"/>
    <mergeCell ref="BQ34:CF34"/>
    <mergeCell ref="CG34:CV34"/>
    <mergeCell ref="CW34:DO34"/>
    <mergeCell ref="DP30:EE30"/>
    <mergeCell ref="EF30:EU30"/>
    <mergeCell ref="EV30:FK30"/>
    <mergeCell ref="FL30:GA30"/>
    <mergeCell ref="B31:AB31"/>
    <mergeCell ref="AL31:AZ31"/>
    <mergeCell ref="BA31:BP31"/>
    <mergeCell ref="BQ31:CF31"/>
    <mergeCell ref="CG31:CV31"/>
    <mergeCell ref="CW31:DO31"/>
    <mergeCell ref="DP31:EE31"/>
    <mergeCell ref="EF31:EU31"/>
    <mergeCell ref="EV31:FK31"/>
    <mergeCell ref="FL31:GA31"/>
    <mergeCell ref="B32:AB32"/>
    <mergeCell ref="AL32:AZ32"/>
    <mergeCell ref="BA32:BP32"/>
    <mergeCell ref="BQ32:CF32"/>
    <mergeCell ref="CG32:CV32"/>
    <mergeCell ref="CW32:DO32"/>
    <mergeCell ref="DP32:EE32"/>
    <mergeCell ref="EF32:EU32"/>
    <mergeCell ref="EV32:FK32"/>
    <mergeCell ref="FL32:GA32"/>
    <mergeCell ref="B33:AB33"/>
    <mergeCell ref="AL33:AZ33"/>
    <mergeCell ref="BA33:BP33"/>
    <mergeCell ref="BQ33:CF33"/>
    <mergeCell ref="CG33:CV33"/>
    <mergeCell ref="CW33:DO33"/>
    <mergeCell ref="DP33:EE33"/>
    <mergeCell ref="EF33:EU33"/>
    <mergeCell ref="EV33:FK33"/>
    <mergeCell ref="FL33:GA33"/>
    <mergeCell ref="B35:AB35"/>
    <mergeCell ref="AL35:AZ35"/>
    <mergeCell ref="BA35:BP35"/>
    <mergeCell ref="BQ35:CF35"/>
    <mergeCell ref="CG35:CV35"/>
    <mergeCell ref="CW35:DO35"/>
    <mergeCell ref="DP35:EE35"/>
    <mergeCell ref="EF35:EU35"/>
    <mergeCell ref="EV35:FK35"/>
    <mergeCell ref="FL35:GA35"/>
    <mergeCell ref="B36:AB36"/>
    <mergeCell ref="AL36:AZ36"/>
    <mergeCell ref="BA36:BP36"/>
    <mergeCell ref="BQ36:CF36"/>
    <mergeCell ref="CG36:CV36"/>
    <mergeCell ref="CW36:DO36"/>
    <mergeCell ref="DP36:EE36"/>
    <mergeCell ref="EF36:EU36"/>
    <mergeCell ref="EV36:FK36"/>
    <mergeCell ref="FL36:GA36"/>
    <mergeCell ref="AL37:AZ37"/>
    <mergeCell ref="BA37:BP37"/>
    <mergeCell ref="BQ37:CF37"/>
    <mergeCell ref="CG37:CV37"/>
    <mergeCell ref="CW37:DO37"/>
    <mergeCell ref="DP37:EE37"/>
    <mergeCell ref="EF37:EU37"/>
    <mergeCell ref="EV37:FK37"/>
    <mergeCell ref="FL37:GA37"/>
    <mergeCell ref="AL38:AZ38"/>
    <mergeCell ref="BA38:BP38"/>
    <mergeCell ref="BQ38:CF38"/>
    <mergeCell ref="CG38:CV38"/>
    <mergeCell ref="CW38:DO38"/>
    <mergeCell ref="DP38:EE38"/>
    <mergeCell ref="EF38:EU38"/>
    <mergeCell ref="EV38:FK38"/>
    <mergeCell ref="FL38:GA38"/>
    <mergeCell ref="AL39:AZ39"/>
    <mergeCell ref="BA39:BP39"/>
    <mergeCell ref="BQ39:CF39"/>
    <mergeCell ref="CG39:CV39"/>
    <mergeCell ref="CW39:DO39"/>
    <mergeCell ref="DP39:EE39"/>
    <mergeCell ref="EF39:EU39"/>
    <mergeCell ref="EV39:FK39"/>
    <mergeCell ref="FL39:GA39"/>
    <mergeCell ref="B40:AB40"/>
    <mergeCell ref="AC40:AK40"/>
    <mergeCell ref="AL40:AZ40"/>
    <mergeCell ref="BA40:BP40"/>
    <mergeCell ref="BQ40:CF40"/>
    <mergeCell ref="CG40:CV40"/>
    <mergeCell ref="CW40:DO40"/>
    <mergeCell ref="DP40:EE40"/>
    <mergeCell ref="EF40:EU40"/>
    <mergeCell ref="EV40:FK40"/>
    <mergeCell ref="FL40:GA40"/>
    <mergeCell ref="B41:AB41"/>
    <mergeCell ref="AC41:AK41"/>
    <mergeCell ref="AL41:AZ41"/>
    <mergeCell ref="BA41:BP41"/>
    <mergeCell ref="BQ41:CF41"/>
    <mergeCell ref="CG41:CV41"/>
    <mergeCell ref="CW41:DO41"/>
    <mergeCell ref="DP41:EE41"/>
    <mergeCell ref="EF41:EU41"/>
    <mergeCell ref="EV41:FK41"/>
    <mergeCell ref="FL41:GA41"/>
    <mergeCell ref="B42:AB42"/>
    <mergeCell ref="AC42:AK42"/>
    <mergeCell ref="AL42:AZ42"/>
    <mergeCell ref="BA42:BP42"/>
    <mergeCell ref="BQ42:CF42"/>
    <mergeCell ref="CG42:CV42"/>
    <mergeCell ref="CW42:DO42"/>
    <mergeCell ref="DP42:EE42"/>
    <mergeCell ref="EF42:EU42"/>
    <mergeCell ref="EV42:FK42"/>
    <mergeCell ref="FL42:GA42"/>
    <mergeCell ref="B43:AB43"/>
    <mergeCell ref="AC43:AK43"/>
    <mergeCell ref="AL43:AZ43"/>
    <mergeCell ref="BA43:BP43"/>
    <mergeCell ref="BQ43:CF43"/>
    <mergeCell ref="CG43:CV43"/>
    <mergeCell ref="CW43:DO43"/>
    <mergeCell ref="DP43:EE43"/>
    <mergeCell ref="EF43:EU43"/>
    <mergeCell ref="EV43:FK43"/>
    <mergeCell ref="FL43:GA43"/>
    <mergeCell ref="B44:AB44"/>
    <mergeCell ref="AC44:AK44"/>
    <mergeCell ref="AL44:AZ44"/>
    <mergeCell ref="BA44:BP44"/>
    <mergeCell ref="BQ44:CF44"/>
    <mergeCell ref="CG44:CV44"/>
    <mergeCell ref="CW44:DO44"/>
    <mergeCell ref="DP44:EE44"/>
    <mergeCell ref="EF44:EU44"/>
    <mergeCell ref="EV44:FK44"/>
    <mergeCell ref="FL44:GA44"/>
    <mergeCell ref="AL45:AZ45"/>
    <mergeCell ref="BA45:BP45"/>
    <mergeCell ref="BQ45:CF45"/>
    <mergeCell ref="CG45:CV45"/>
    <mergeCell ref="CW45:DO45"/>
    <mergeCell ref="DP45:EE45"/>
    <mergeCell ref="EF45:EU45"/>
    <mergeCell ref="EV45:FK45"/>
    <mergeCell ref="FL45:GA45"/>
    <mergeCell ref="B46:AB46"/>
    <mergeCell ref="AL46:AZ46"/>
    <mergeCell ref="BA46:BP46"/>
    <mergeCell ref="BQ46:CF46"/>
    <mergeCell ref="CG46:CV46"/>
    <mergeCell ref="CW46:DO46"/>
    <mergeCell ref="DP46:EE46"/>
    <mergeCell ref="EF46:EU46"/>
    <mergeCell ref="EV46:FK46"/>
    <mergeCell ref="FL46:GA46"/>
    <mergeCell ref="B47:AB47"/>
    <mergeCell ref="AL47:AZ47"/>
    <mergeCell ref="BA47:BP47"/>
    <mergeCell ref="BQ47:CF47"/>
    <mergeCell ref="CG47:CV47"/>
    <mergeCell ref="CW47:DO47"/>
    <mergeCell ref="DP47:EE47"/>
    <mergeCell ref="EF47:EU47"/>
    <mergeCell ref="EV47:FK47"/>
    <mergeCell ref="FL47:GA47"/>
    <mergeCell ref="B48:AB48"/>
    <mergeCell ref="AL48:AZ48"/>
    <mergeCell ref="BA48:BP48"/>
    <mergeCell ref="BQ48:CF48"/>
    <mergeCell ref="CG48:CV48"/>
    <mergeCell ref="CW48:DO48"/>
    <mergeCell ref="DP48:EE48"/>
    <mergeCell ref="EF48:EU48"/>
    <mergeCell ref="EV48:FK48"/>
    <mergeCell ref="FL48:GA48"/>
    <mergeCell ref="B49:AB49"/>
    <mergeCell ref="AC49:AK49"/>
    <mergeCell ref="AL49:AZ49"/>
    <mergeCell ref="BA49:BP49"/>
    <mergeCell ref="BQ49:CF49"/>
    <mergeCell ref="CG49:CV49"/>
    <mergeCell ref="CW49:DO49"/>
    <mergeCell ref="DP49:EE49"/>
    <mergeCell ref="EF49:EU49"/>
    <mergeCell ref="EV49:FK49"/>
    <mergeCell ref="FL49:GA49"/>
    <mergeCell ref="B50:AB50"/>
    <mergeCell ref="AC50:AK50"/>
    <mergeCell ref="AL50:AZ50"/>
    <mergeCell ref="BA50:BP50"/>
    <mergeCell ref="BQ50:CF50"/>
    <mergeCell ref="CG50:CV50"/>
    <mergeCell ref="CW50:DO50"/>
    <mergeCell ref="DP50:EE50"/>
    <mergeCell ref="EF50:EU50"/>
    <mergeCell ref="EV50:FK50"/>
    <mergeCell ref="FL50:GA50"/>
    <mergeCell ref="B51:AB51"/>
    <mergeCell ref="AC51:AK51"/>
    <mergeCell ref="AL51:AZ51"/>
    <mergeCell ref="BA51:BP51"/>
    <mergeCell ref="BQ51:CF51"/>
    <mergeCell ref="CG51:CV51"/>
    <mergeCell ref="CW51:DO51"/>
    <mergeCell ref="DP51:EE51"/>
    <mergeCell ref="EF51:EU51"/>
    <mergeCell ref="EV51:FK51"/>
    <mergeCell ref="FL51:GA51"/>
    <mergeCell ref="AL52:AZ52"/>
    <mergeCell ref="BA52:BP52"/>
    <mergeCell ref="BQ52:CF52"/>
    <mergeCell ref="CG52:CV52"/>
    <mergeCell ref="CW52:DO52"/>
    <mergeCell ref="DP52:EE52"/>
    <mergeCell ref="EF52:EU52"/>
    <mergeCell ref="EV52:FK52"/>
    <mergeCell ref="FL52:GA52"/>
    <mergeCell ref="B53:AB53"/>
    <mergeCell ref="AC53:AK53"/>
    <mergeCell ref="AL53:AZ53"/>
    <mergeCell ref="BA53:BP53"/>
    <mergeCell ref="BQ53:CF53"/>
    <mergeCell ref="CG53:CV53"/>
    <mergeCell ref="CW53:DO53"/>
    <mergeCell ref="DP53:EE53"/>
    <mergeCell ref="EF53:EU53"/>
    <mergeCell ref="EV53:FK53"/>
    <mergeCell ref="FL53:GA53"/>
    <mergeCell ref="B54:AB54"/>
    <mergeCell ref="AC54:AK54"/>
    <mergeCell ref="AL54:AZ54"/>
    <mergeCell ref="BA54:BP54"/>
    <mergeCell ref="BQ54:CF54"/>
    <mergeCell ref="CG54:CV54"/>
    <mergeCell ref="CW54:DO54"/>
    <mergeCell ref="DP54:EE54"/>
    <mergeCell ref="EF54:EU54"/>
    <mergeCell ref="EV54:FK54"/>
    <mergeCell ref="FL54:GA54"/>
    <mergeCell ref="B55:AB55"/>
    <mergeCell ref="AC55:AK55"/>
    <mergeCell ref="AL55:AZ55"/>
    <mergeCell ref="BA55:BP55"/>
    <mergeCell ref="BQ55:CF55"/>
    <mergeCell ref="CG55:CV55"/>
    <mergeCell ref="CW55:DO55"/>
    <mergeCell ref="DP55:EE55"/>
    <mergeCell ref="EF55:EU55"/>
    <mergeCell ref="EV55:FK55"/>
    <mergeCell ref="FL55:GA55"/>
    <mergeCell ref="AC56:AK56"/>
    <mergeCell ref="AL56:AZ56"/>
    <mergeCell ref="BA56:BP56"/>
    <mergeCell ref="BQ56:CF56"/>
    <mergeCell ref="CG56:CV56"/>
    <mergeCell ref="CW56:DO56"/>
    <mergeCell ref="DP56:EE56"/>
    <mergeCell ref="EF56:EU56"/>
    <mergeCell ref="EV56:FK56"/>
    <mergeCell ref="FL56:GA56"/>
    <mergeCell ref="B57:AB57"/>
    <mergeCell ref="AC57:AK57"/>
    <mergeCell ref="AL57:AZ57"/>
    <mergeCell ref="BA57:BP57"/>
    <mergeCell ref="BQ57:CF57"/>
    <mergeCell ref="CG57:CV57"/>
    <mergeCell ref="CW57:DO57"/>
    <mergeCell ref="DP57:EE57"/>
    <mergeCell ref="EF57:EU57"/>
    <mergeCell ref="EV57:FK57"/>
    <mergeCell ref="FL57:GA57"/>
    <mergeCell ref="AC58:AK58"/>
    <mergeCell ref="AL58:AZ58"/>
    <mergeCell ref="BA58:BP58"/>
    <mergeCell ref="BQ58:CF58"/>
    <mergeCell ref="CG58:CV58"/>
    <mergeCell ref="CW58:DO58"/>
    <mergeCell ref="DP58:EE58"/>
    <mergeCell ref="EF58:EU58"/>
    <mergeCell ref="EV58:FK58"/>
    <mergeCell ref="FL58:GA58"/>
    <mergeCell ref="AC59:AK59"/>
    <mergeCell ref="AL59:AZ59"/>
    <mergeCell ref="BA59:BP59"/>
    <mergeCell ref="BQ59:CF59"/>
    <mergeCell ref="CG59:CV59"/>
    <mergeCell ref="CW59:DO59"/>
    <mergeCell ref="DP59:EE59"/>
    <mergeCell ref="EF59:EU59"/>
    <mergeCell ref="EV59:FK59"/>
    <mergeCell ref="FL59:GA59"/>
    <mergeCell ref="AC60:AK60"/>
    <mergeCell ref="AL60:AZ60"/>
    <mergeCell ref="BA60:BP60"/>
    <mergeCell ref="BQ60:CF60"/>
    <mergeCell ref="CG60:CV60"/>
    <mergeCell ref="CW60:DO60"/>
    <mergeCell ref="DP60:EE60"/>
    <mergeCell ref="EF60:EU60"/>
    <mergeCell ref="EV60:FK60"/>
    <mergeCell ref="FL60:GA60"/>
    <mergeCell ref="AC61:AK61"/>
    <mergeCell ref="AL61:AZ61"/>
    <mergeCell ref="BA61:BP61"/>
    <mergeCell ref="BQ61:CF61"/>
    <mergeCell ref="CG61:CV61"/>
    <mergeCell ref="CW61:DO61"/>
    <mergeCell ref="DP61:EE61"/>
    <mergeCell ref="EF61:EU61"/>
    <mergeCell ref="EV61:FK61"/>
    <mergeCell ref="FL61:GA61"/>
    <mergeCell ref="AC62:AK62"/>
    <mergeCell ref="AL62:AZ62"/>
    <mergeCell ref="BA62:BP62"/>
    <mergeCell ref="BQ62:CF62"/>
    <mergeCell ref="CG62:CV62"/>
    <mergeCell ref="CW62:DO62"/>
    <mergeCell ref="DP62:EE62"/>
    <mergeCell ref="EF62:EU62"/>
    <mergeCell ref="EV62:FK62"/>
    <mergeCell ref="FL62:GA62"/>
    <mergeCell ref="AC63:AK63"/>
    <mergeCell ref="AL63:AZ63"/>
    <mergeCell ref="BA63:BP63"/>
    <mergeCell ref="BQ63:CF63"/>
    <mergeCell ref="CG63:CV63"/>
    <mergeCell ref="CW63:DO63"/>
    <mergeCell ref="DP63:EE63"/>
    <mergeCell ref="EF63:EU63"/>
    <mergeCell ref="EV63:FK63"/>
    <mergeCell ref="FL63:GA63"/>
    <mergeCell ref="AC64:AK64"/>
    <mergeCell ref="AL64:AZ64"/>
    <mergeCell ref="BA64:BP64"/>
    <mergeCell ref="BQ64:CF64"/>
    <mergeCell ref="CG64:CV64"/>
    <mergeCell ref="CW64:DO64"/>
    <mergeCell ref="DP64:EE64"/>
    <mergeCell ref="EF64:EU64"/>
    <mergeCell ref="EV64:FK64"/>
    <mergeCell ref="FL64:GA64"/>
    <mergeCell ref="AC65:AK65"/>
    <mergeCell ref="AL65:AZ65"/>
    <mergeCell ref="BA65:BP65"/>
    <mergeCell ref="BQ65:CF65"/>
    <mergeCell ref="CG65:CV65"/>
    <mergeCell ref="CW65:DO65"/>
    <mergeCell ref="DP65:EE65"/>
    <mergeCell ref="EF65:EU65"/>
    <mergeCell ref="EV65:FK65"/>
    <mergeCell ref="FL65:GA65"/>
    <mergeCell ref="AC66:AK66"/>
    <mergeCell ref="AL66:AZ66"/>
    <mergeCell ref="BA66:BP66"/>
    <mergeCell ref="BQ66:CF66"/>
    <mergeCell ref="CG66:CV66"/>
    <mergeCell ref="CW66:DO66"/>
    <mergeCell ref="DP66:EE66"/>
    <mergeCell ref="EF66:EU66"/>
    <mergeCell ref="EV66:FK66"/>
    <mergeCell ref="FL66:GA66"/>
    <mergeCell ref="AC67:AK67"/>
    <mergeCell ref="AL67:AZ67"/>
    <mergeCell ref="BA67:BP67"/>
    <mergeCell ref="BQ67:CF67"/>
    <mergeCell ref="CG67:CV67"/>
    <mergeCell ref="A67:AB67"/>
    <mergeCell ref="CW67:DO67"/>
    <mergeCell ref="DP67:EE67"/>
    <mergeCell ref="EF67:EU67"/>
    <mergeCell ref="EV67:FK67"/>
    <mergeCell ref="FL67:GA67"/>
    <mergeCell ref="AL68:AZ68"/>
    <mergeCell ref="BA68:BP68"/>
    <mergeCell ref="BQ68:CF68"/>
    <mergeCell ref="CG68:CV68"/>
    <mergeCell ref="CW68:DO68"/>
    <mergeCell ref="DP68:EE68"/>
    <mergeCell ref="EF68:EU68"/>
    <mergeCell ref="EV68:FK68"/>
    <mergeCell ref="FL68:GA68"/>
    <mergeCell ref="AC69:AK69"/>
    <mergeCell ref="AL69:AZ69"/>
    <mergeCell ref="BA69:BP69"/>
    <mergeCell ref="BQ69:CF69"/>
    <mergeCell ref="CG69:CV69"/>
    <mergeCell ref="CW69:DO69"/>
    <mergeCell ref="DP69:EE69"/>
    <mergeCell ref="EF69:EU69"/>
    <mergeCell ref="EV69:FK69"/>
    <mergeCell ref="FL69:GA69"/>
    <mergeCell ref="AC70:AK70"/>
    <mergeCell ref="AL70:AZ70"/>
    <mergeCell ref="BA70:BP70"/>
    <mergeCell ref="BQ70:CF70"/>
    <mergeCell ref="CG70:CV70"/>
    <mergeCell ref="CW70:DO70"/>
    <mergeCell ref="DP70:EE70"/>
    <mergeCell ref="AL71:AZ71"/>
    <mergeCell ref="BA71:BP71"/>
    <mergeCell ref="BQ71:CF71"/>
    <mergeCell ref="CG71:CV71"/>
    <mergeCell ref="CW71:DO71"/>
    <mergeCell ref="CW72:DO72"/>
    <mergeCell ref="AL72:AZ72"/>
    <mergeCell ref="BA72:BP72"/>
    <mergeCell ref="BQ72:CF72"/>
    <mergeCell ref="CG72:CV72"/>
    <mergeCell ref="DP72:EE72"/>
    <mergeCell ref="EF72:EU72"/>
    <mergeCell ref="EF70:EU70"/>
    <mergeCell ref="EV70:FK70"/>
    <mergeCell ref="FL70:GA70"/>
    <mergeCell ref="DP71:EE71"/>
    <mergeCell ref="B30:AB30"/>
    <mergeCell ref="EV72:FK72"/>
    <mergeCell ref="FL72:GA72"/>
    <mergeCell ref="DP34:EE34"/>
    <mergeCell ref="EF34:EU34"/>
    <mergeCell ref="EV34:FK34"/>
    <mergeCell ref="FL34:GA34"/>
    <mergeCell ref="EF71:EU71"/>
    <mergeCell ref="EV71:FK71"/>
    <mergeCell ref="FL71:GA71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52" r:id="rId1"/>
  <rowBreaks count="2" manualBreakCount="2">
    <brk id="22" max="182" man="1"/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K13"/>
  <sheetViews>
    <sheetView view="pageLayout" zoomScaleSheetLayoutView="100" workbookViewId="0" topLeftCell="A1">
      <selection activeCell="BD11" sqref="BD11:BQ11"/>
    </sheetView>
  </sheetViews>
  <sheetFormatPr defaultColWidth="0.875" defaultRowHeight="12.75"/>
  <cols>
    <col min="1" max="16384" width="0.875" style="1" customWidth="1"/>
  </cols>
  <sheetData>
    <row r="1" spans="2:166" ht="15">
      <c r="B1" s="113" t="s">
        <v>205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</row>
    <row r="2" spans="63:105" ht="15">
      <c r="BK2" s="86" t="s">
        <v>49</v>
      </c>
      <c r="BL2" s="86"/>
      <c r="BM2" s="86"/>
      <c r="BN2" s="86"/>
      <c r="BO2" s="86"/>
      <c r="BP2" s="86"/>
      <c r="BQ2" s="83" t="s">
        <v>217</v>
      </c>
      <c r="BR2" s="83"/>
      <c r="BS2" s="83"/>
      <c r="BT2" s="83"/>
      <c r="BU2" s="66" t="s">
        <v>2</v>
      </c>
      <c r="BV2" s="66"/>
      <c r="BW2" s="66"/>
      <c r="BX2" s="83" t="s">
        <v>218</v>
      </c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67">
        <v>20</v>
      </c>
      <c r="CQ2" s="67"/>
      <c r="CR2" s="67"/>
      <c r="CS2" s="67"/>
      <c r="CT2" s="65" t="s">
        <v>230</v>
      </c>
      <c r="CU2" s="65"/>
      <c r="CV2" s="65"/>
      <c r="CW2" s="65"/>
      <c r="CX2" s="66" t="s">
        <v>3</v>
      </c>
      <c r="CY2" s="66"/>
      <c r="CZ2" s="66"/>
      <c r="DA2" s="66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74" t="s">
        <v>105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6"/>
      <c r="W4" s="274" t="s">
        <v>98</v>
      </c>
      <c r="X4" s="275"/>
      <c r="Y4" s="275"/>
      <c r="Z4" s="275"/>
      <c r="AA4" s="275"/>
      <c r="AB4" s="275"/>
      <c r="AC4" s="275"/>
      <c r="AD4" s="275"/>
      <c r="AE4" s="276"/>
      <c r="AF4" s="274" t="s">
        <v>167</v>
      </c>
      <c r="AG4" s="275"/>
      <c r="AH4" s="275"/>
      <c r="AI4" s="275"/>
      <c r="AJ4" s="275"/>
      <c r="AK4" s="275"/>
      <c r="AL4" s="275"/>
      <c r="AM4" s="275"/>
      <c r="AN4" s="275"/>
      <c r="AO4" s="276"/>
      <c r="AP4" s="271" t="s">
        <v>170</v>
      </c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3"/>
    </row>
    <row r="5" spans="1:167" ht="16.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7"/>
      <c r="W5" s="285"/>
      <c r="X5" s="286"/>
      <c r="Y5" s="286"/>
      <c r="Z5" s="286"/>
      <c r="AA5" s="286"/>
      <c r="AB5" s="286"/>
      <c r="AC5" s="286"/>
      <c r="AD5" s="286"/>
      <c r="AE5" s="287"/>
      <c r="AF5" s="285"/>
      <c r="AG5" s="286"/>
      <c r="AH5" s="286"/>
      <c r="AI5" s="286"/>
      <c r="AJ5" s="286"/>
      <c r="AK5" s="286"/>
      <c r="AL5" s="286"/>
      <c r="AM5" s="286"/>
      <c r="AN5" s="286"/>
      <c r="AO5" s="287"/>
      <c r="AP5" s="274" t="s">
        <v>174</v>
      </c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6"/>
      <c r="CF5" s="271" t="s">
        <v>6</v>
      </c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3"/>
    </row>
    <row r="6" spans="1:167" ht="90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7"/>
      <c r="W6" s="285"/>
      <c r="X6" s="286"/>
      <c r="Y6" s="286"/>
      <c r="Z6" s="286"/>
      <c r="AA6" s="286"/>
      <c r="AB6" s="286"/>
      <c r="AC6" s="286"/>
      <c r="AD6" s="286"/>
      <c r="AE6" s="287"/>
      <c r="AF6" s="285"/>
      <c r="AG6" s="286"/>
      <c r="AH6" s="286"/>
      <c r="AI6" s="286"/>
      <c r="AJ6" s="286"/>
      <c r="AK6" s="286"/>
      <c r="AL6" s="286"/>
      <c r="AM6" s="286"/>
      <c r="AN6" s="286"/>
      <c r="AO6" s="287"/>
      <c r="AP6" s="277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9"/>
      <c r="CF6" s="271" t="s">
        <v>179</v>
      </c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3"/>
      <c r="DV6" s="271" t="s">
        <v>180</v>
      </c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ht="15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7"/>
      <c r="W7" s="285"/>
      <c r="X7" s="286"/>
      <c r="Y7" s="286"/>
      <c r="Z7" s="286"/>
      <c r="AA7" s="286"/>
      <c r="AB7" s="286"/>
      <c r="AC7" s="286"/>
      <c r="AD7" s="286"/>
      <c r="AE7" s="287"/>
      <c r="AF7" s="285"/>
      <c r="AG7" s="286"/>
      <c r="AH7" s="286"/>
      <c r="AI7" s="286"/>
      <c r="AJ7" s="286"/>
      <c r="AK7" s="286"/>
      <c r="AL7" s="286"/>
      <c r="AM7" s="286"/>
      <c r="AN7" s="286"/>
      <c r="AO7" s="287"/>
      <c r="AP7" s="265" t="s">
        <v>27</v>
      </c>
      <c r="AQ7" s="266"/>
      <c r="AR7" s="266"/>
      <c r="AS7" s="266"/>
      <c r="AT7" s="266"/>
      <c r="AU7" s="266"/>
      <c r="AV7" s="266"/>
      <c r="AW7" s="264" t="s">
        <v>230</v>
      </c>
      <c r="AX7" s="264"/>
      <c r="AY7" s="264"/>
      <c r="AZ7" s="264"/>
      <c r="BA7" s="267" t="s">
        <v>195</v>
      </c>
      <c r="BB7" s="267"/>
      <c r="BC7" s="268"/>
      <c r="BD7" s="265" t="s">
        <v>27</v>
      </c>
      <c r="BE7" s="266"/>
      <c r="BF7" s="266"/>
      <c r="BG7" s="266"/>
      <c r="BH7" s="266"/>
      <c r="BI7" s="266"/>
      <c r="BJ7" s="266"/>
      <c r="BK7" s="264" t="s">
        <v>250</v>
      </c>
      <c r="BL7" s="264"/>
      <c r="BM7" s="264"/>
      <c r="BN7" s="264"/>
      <c r="BO7" s="267" t="s">
        <v>195</v>
      </c>
      <c r="BP7" s="267"/>
      <c r="BQ7" s="268"/>
      <c r="BR7" s="265" t="s">
        <v>27</v>
      </c>
      <c r="BS7" s="266"/>
      <c r="BT7" s="266"/>
      <c r="BU7" s="266"/>
      <c r="BV7" s="266"/>
      <c r="BW7" s="266"/>
      <c r="BX7" s="266"/>
      <c r="BY7" s="264" t="s">
        <v>298</v>
      </c>
      <c r="BZ7" s="264"/>
      <c r="CA7" s="264"/>
      <c r="CB7" s="264"/>
      <c r="CC7" s="267" t="s">
        <v>195</v>
      </c>
      <c r="CD7" s="267"/>
      <c r="CE7" s="268"/>
      <c r="CF7" s="265" t="s">
        <v>27</v>
      </c>
      <c r="CG7" s="266"/>
      <c r="CH7" s="266"/>
      <c r="CI7" s="266"/>
      <c r="CJ7" s="266"/>
      <c r="CK7" s="266"/>
      <c r="CL7" s="266"/>
      <c r="CM7" s="264" t="s">
        <v>229</v>
      </c>
      <c r="CN7" s="264"/>
      <c r="CO7" s="264"/>
      <c r="CP7" s="264"/>
      <c r="CQ7" s="267" t="s">
        <v>195</v>
      </c>
      <c r="CR7" s="267"/>
      <c r="CS7" s="268"/>
      <c r="CT7" s="265" t="s">
        <v>27</v>
      </c>
      <c r="CU7" s="266"/>
      <c r="CV7" s="266"/>
      <c r="CW7" s="266"/>
      <c r="CX7" s="266"/>
      <c r="CY7" s="266"/>
      <c r="CZ7" s="266"/>
      <c r="DA7" s="264" t="s">
        <v>230</v>
      </c>
      <c r="DB7" s="264"/>
      <c r="DC7" s="264"/>
      <c r="DD7" s="264"/>
      <c r="DE7" s="267" t="s">
        <v>195</v>
      </c>
      <c r="DF7" s="267"/>
      <c r="DG7" s="268"/>
      <c r="DH7" s="265" t="s">
        <v>27</v>
      </c>
      <c r="DI7" s="266"/>
      <c r="DJ7" s="266"/>
      <c r="DK7" s="266"/>
      <c r="DL7" s="266"/>
      <c r="DM7" s="266"/>
      <c r="DN7" s="266"/>
      <c r="DO7" s="264" t="s">
        <v>250</v>
      </c>
      <c r="DP7" s="264"/>
      <c r="DQ7" s="264"/>
      <c r="DR7" s="264"/>
      <c r="DS7" s="267" t="s">
        <v>195</v>
      </c>
      <c r="DT7" s="267"/>
      <c r="DU7" s="268"/>
      <c r="DV7" s="265" t="s">
        <v>27</v>
      </c>
      <c r="DW7" s="266"/>
      <c r="DX7" s="266"/>
      <c r="DY7" s="266"/>
      <c r="DZ7" s="266"/>
      <c r="EA7" s="266"/>
      <c r="EB7" s="266"/>
      <c r="EC7" s="264"/>
      <c r="ED7" s="264"/>
      <c r="EE7" s="264"/>
      <c r="EF7" s="264"/>
      <c r="EG7" s="267" t="s">
        <v>195</v>
      </c>
      <c r="EH7" s="267"/>
      <c r="EI7" s="268"/>
      <c r="EJ7" s="265" t="s">
        <v>27</v>
      </c>
      <c r="EK7" s="266"/>
      <c r="EL7" s="266"/>
      <c r="EM7" s="266"/>
      <c r="EN7" s="266"/>
      <c r="EO7" s="266"/>
      <c r="EP7" s="266"/>
      <c r="EQ7" s="264"/>
      <c r="ER7" s="264"/>
      <c r="ES7" s="264"/>
      <c r="ET7" s="264"/>
      <c r="EU7" s="267" t="s">
        <v>195</v>
      </c>
      <c r="EV7" s="267"/>
      <c r="EW7" s="268"/>
      <c r="EX7" s="265" t="s">
        <v>27</v>
      </c>
      <c r="EY7" s="266"/>
      <c r="EZ7" s="266"/>
      <c r="FA7" s="266"/>
      <c r="FB7" s="266"/>
      <c r="FC7" s="266"/>
      <c r="FD7" s="266"/>
      <c r="FE7" s="264"/>
      <c r="FF7" s="264"/>
      <c r="FG7" s="264"/>
      <c r="FH7" s="264"/>
      <c r="FI7" s="267" t="s">
        <v>195</v>
      </c>
      <c r="FJ7" s="267"/>
      <c r="FK7" s="268"/>
    </row>
    <row r="8" spans="1:167" ht="6.7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7"/>
      <c r="W8" s="285"/>
      <c r="X8" s="286"/>
      <c r="Y8" s="286"/>
      <c r="Z8" s="286"/>
      <c r="AA8" s="286"/>
      <c r="AB8" s="286"/>
      <c r="AC8" s="286"/>
      <c r="AD8" s="286"/>
      <c r="AE8" s="287"/>
      <c r="AF8" s="285"/>
      <c r="AG8" s="286"/>
      <c r="AH8" s="286"/>
      <c r="AI8" s="286"/>
      <c r="AJ8" s="286"/>
      <c r="AK8" s="286"/>
      <c r="AL8" s="286"/>
      <c r="AM8" s="286"/>
      <c r="AN8" s="286"/>
      <c r="AO8" s="287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9"/>
      <c r="W9" s="277"/>
      <c r="X9" s="278"/>
      <c r="Y9" s="278"/>
      <c r="Z9" s="278"/>
      <c r="AA9" s="278"/>
      <c r="AB9" s="278"/>
      <c r="AC9" s="278"/>
      <c r="AD9" s="278"/>
      <c r="AE9" s="279"/>
      <c r="AF9" s="277"/>
      <c r="AG9" s="278"/>
      <c r="AH9" s="278"/>
      <c r="AI9" s="278"/>
      <c r="AJ9" s="278"/>
      <c r="AK9" s="278"/>
      <c r="AL9" s="278"/>
      <c r="AM9" s="278"/>
      <c r="AN9" s="278"/>
      <c r="AO9" s="279"/>
      <c r="AP9" s="271" t="s">
        <v>171</v>
      </c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3"/>
      <c r="BD9" s="271" t="s">
        <v>172</v>
      </c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3"/>
      <c r="BR9" s="271" t="s">
        <v>173</v>
      </c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3"/>
      <c r="CF9" s="271" t="s">
        <v>171</v>
      </c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3"/>
      <c r="CT9" s="271" t="s">
        <v>172</v>
      </c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3"/>
      <c r="DH9" s="271" t="s">
        <v>173</v>
      </c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3"/>
      <c r="DV9" s="271" t="s">
        <v>171</v>
      </c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3"/>
      <c r="EJ9" s="271" t="s">
        <v>172</v>
      </c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3"/>
      <c r="EX9" s="271" t="s">
        <v>173</v>
      </c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3"/>
    </row>
    <row r="10" spans="1:167" ht="15">
      <c r="A10" s="110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W10" s="280" t="s">
        <v>109</v>
      </c>
      <c r="X10" s="281"/>
      <c r="Y10" s="281"/>
      <c r="Z10" s="281"/>
      <c r="AA10" s="281"/>
      <c r="AB10" s="281"/>
      <c r="AC10" s="281"/>
      <c r="AD10" s="281"/>
      <c r="AE10" s="282"/>
      <c r="AF10" s="280" t="s">
        <v>110</v>
      </c>
      <c r="AG10" s="281"/>
      <c r="AH10" s="281"/>
      <c r="AI10" s="281"/>
      <c r="AJ10" s="281"/>
      <c r="AK10" s="281"/>
      <c r="AL10" s="281"/>
      <c r="AM10" s="281"/>
      <c r="AN10" s="281"/>
      <c r="AO10" s="282"/>
      <c r="AP10" s="110">
        <v>4</v>
      </c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>
        <v>5</v>
      </c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2"/>
      <c r="BR10" s="110">
        <v>6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0">
        <v>4</v>
      </c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2"/>
      <c r="CT10" s="110">
        <v>5</v>
      </c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2"/>
      <c r="DH10" s="110">
        <v>6</v>
      </c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2"/>
      <c r="DV10" s="110">
        <v>10</v>
      </c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2"/>
      <c r="EJ10" s="110">
        <v>11</v>
      </c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2"/>
      <c r="EX10" s="110">
        <v>12</v>
      </c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2"/>
    </row>
    <row r="11" spans="1:167" s="5" customFormat="1" ht="61.5" customHeight="1">
      <c r="A11" s="33"/>
      <c r="B11" s="104" t="s">
        <v>168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280" t="s">
        <v>169</v>
      </c>
      <c r="X11" s="281"/>
      <c r="Y11" s="281"/>
      <c r="Z11" s="281"/>
      <c r="AA11" s="281"/>
      <c r="AB11" s="281"/>
      <c r="AC11" s="281"/>
      <c r="AD11" s="281"/>
      <c r="AE11" s="282"/>
      <c r="AF11" s="283" t="s">
        <v>15</v>
      </c>
      <c r="AG11" s="283"/>
      <c r="AH11" s="283"/>
      <c r="AI11" s="283"/>
      <c r="AJ11" s="283"/>
      <c r="AK11" s="283"/>
      <c r="AL11" s="283"/>
      <c r="AM11" s="283"/>
      <c r="AN11" s="283"/>
      <c r="AO11" s="283"/>
      <c r="AP11" s="284">
        <f>AP12+AP13</f>
        <v>19355998</v>
      </c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70">
        <f>BD12+BD13</f>
        <v>13892068</v>
      </c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>
        <f>BR12+BR13</f>
        <v>11913482</v>
      </c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84">
        <f>CF12+CF13</f>
        <v>19355998</v>
      </c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69">
        <f>CT12+CT13</f>
        <v>13892068</v>
      </c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>
        <f>DH12+DH13</f>
        <v>11913482</v>
      </c>
      <c r="DI11" s="269"/>
      <c r="DJ11" s="269"/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</row>
    <row r="12" spans="1:167" s="5" customFormat="1" ht="76.5" customHeight="1">
      <c r="A12" s="33"/>
      <c r="B12" s="104" t="s">
        <v>176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280" t="s">
        <v>175</v>
      </c>
      <c r="X12" s="281"/>
      <c r="Y12" s="281"/>
      <c r="Z12" s="281"/>
      <c r="AA12" s="281"/>
      <c r="AB12" s="281"/>
      <c r="AC12" s="281"/>
      <c r="AD12" s="281"/>
      <c r="AE12" s="282"/>
      <c r="AF12" s="283" t="s">
        <v>15</v>
      </c>
      <c r="AG12" s="283"/>
      <c r="AH12" s="283"/>
      <c r="AI12" s="283"/>
      <c r="AJ12" s="283"/>
      <c r="AK12" s="283"/>
      <c r="AL12" s="283"/>
      <c r="AM12" s="283"/>
      <c r="AN12" s="283"/>
      <c r="AO12" s="283"/>
      <c r="AP12" s="269">
        <v>8779386</v>
      </c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70">
        <v>4983456</v>
      </c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>
        <v>4983456</v>
      </c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69">
        <f>AP12</f>
        <v>8779386</v>
      </c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>
        <f>BD12</f>
        <v>4983456</v>
      </c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>
        <f>BR12</f>
        <v>4983456</v>
      </c>
      <c r="DI12" s="269"/>
      <c r="DJ12" s="269"/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</row>
    <row r="13" spans="1:167" s="5" customFormat="1" ht="61.5" customHeight="1">
      <c r="A13" s="33"/>
      <c r="B13" s="104" t="s">
        <v>178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280" t="s">
        <v>177</v>
      </c>
      <c r="X13" s="281"/>
      <c r="Y13" s="281"/>
      <c r="Z13" s="281"/>
      <c r="AA13" s="281"/>
      <c r="AB13" s="281"/>
      <c r="AC13" s="281"/>
      <c r="AD13" s="281"/>
      <c r="AE13" s="282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69">
        <v>10576612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70">
        <v>8908612</v>
      </c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>
        <v>6930026</v>
      </c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69">
        <f>AP13</f>
        <v>10576612</v>
      </c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>
        <f>BD13</f>
        <v>8908612</v>
      </c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69">
        <f>BR13</f>
        <v>6930026</v>
      </c>
      <c r="DI13" s="269"/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269"/>
      <c r="EZ13" s="269"/>
      <c r="FA13" s="269"/>
      <c r="FB13" s="269"/>
      <c r="FC13" s="269"/>
      <c r="FD13" s="269"/>
      <c r="FE13" s="269"/>
      <c r="FF13" s="269"/>
      <c r="FG13" s="269"/>
      <c r="FH13" s="269"/>
      <c r="FI13" s="269"/>
      <c r="FJ13" s="269"/>
      <c r="FK13" s="269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J32"/>
  <sheetViews>
    <sheetView view="pageLayout" zoomScaleSheetLayoutView="100" workbookViewId="0" topLeftCell="A1">
      <selection activeCell="CI24" sqref="CI24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3" t="s">
        <v>206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86" t="s">
        <v>49</v>
      </c>
      <c r="AM2" s="86"/>
      <c r="AN2" s="86"/>
      <c r="AO2" s="86"/>
      <c r="AP2" s="86"/>
      <c r="AQ2" s="86"/>
      <c r="AR2" s="83" t="s">
        <v>217</v>
      </c>
      <c r="AS2" s="83"/>
      <c r="AT2" s="83"/>
      <c r="AU2" s="83"/>
      <c r="AV2" s="66" t="s">
        <v>2</v>
      </c>
      <c r="AW2" s="66"/>
      <c r="AX2" s="66"/>
      <c r="AY2" s="83" t="s">
        <v>218</v>
      </c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67">
        <v>20</v>
      </c>
      <c r="BR2" s="67"/>
      <c r="BS2" s="67"/>
      <c r="BT2" s="67"/>
      <c r="BU2" s="65" t="s">
        <v>230</v>
      </c>
      <c r="BV2" s="65"/>
      <c r="BW2" s="65"/>
      <c r="BX2" s="65"/>
      <c r="BY2" s="66" t="s">
        <v>3</v>
      </c>
      <c r="BZ2" s="66"/>
      <c r="CA2" s="66"/>
      <c r="CB2" s="66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71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3"/>
      <c r="BX4" s="271" t="s">
        <v>98</v>
      </c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3"/>
      <c r="CM4" s="271" t="s">
        <v>50</v>
      </c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3"/>
    </row>
    <row r="5" spans="1:117" ht="15">
      <c r="A5" s="296">
        <v>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8"/>
      <c r="BX5" s="291" t="s">
        <v>109</v>
      </c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3"/>
      <c r="CM5" s="291" t="s">
        <v>110</v>
      </c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3"/>
    </row>
    <row r="6" spans="1:117" s="5" customFormat="1" ht="16.5" customHeight="1">
      <c r="A6" s="31"/>
      <c r="B6" s="289" t="s">
        <v>163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90"/>
      <c r="BX6" s="291" t="s">
        <v>183</v>
      </c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3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</row>
    <row r="7" spans="1:117" s="5" customFormat="1" ht="16.5" customHeight="1">
      <c r="A7" s="31"/>
      <c r="B7" s="289" t="s">
        <v>164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90"/>
      <c r="BX7" s="291" t="s">
        <v>184</v>
      </c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3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</row>
    <row r="8" spans="1:117" s="5" customFormat="1" ht="16.5" customHeight="1">
      <c r="A8" s="31"/>
      <c r="B8" s="289" t="s">
        <v>181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90"/>
      <c r="BX8" s="291" t="s">
        <v>185</v>
      </c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3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</row>
    <row r="9" spans="1:117" s="5" customFormat="1" ht="16.5" customHeight="1">
      <c r="A9" s="31"/>
      <c r="B9" s="289" t="s">
        <v>182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90"/>
      <c r="BX9" s="291" t="s">
        <v>186</v>
      </c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3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</row>
    <row r="10" ht="12.75" customHeight="1"/>
    <row r="11" spans="2:140" ht="15">
      <c r="B11" s="113" t="s">
        <v>187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86" t="s">
        <v>49</v>
      </c>
      <c r="AM12" s="86"/>
      <c r="AN12" s="86"/>
      <c r="AO12" s="86"/>
      <c r="AP12" s="86"/>
      <c r="AQ12" s="86"/>
      <c r="AR12" s="83" t="s">
        <v>217</v>
      </c>
      <c r="AS12" s="83"/>
      <c r="AT12" s="83"/>
      <c r="AU12" s="83"/>
      <c r="AV12" s="66" t="s">
        <v>2</v>
      </c>
      <c r="AW12" s="66"/>
      <c r="AX12" s="66"/>
      <c r="AY12" s="83" t="s">
        <v>218</v>
      </c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67">
        <v>20</v>
      </c>
      <c r="BR12" s="67"/>
      <c r="BS12" s="67"/>
      <c r="BT12" s="67"/>
      <c r="BU12" s="65" t="s">
        <v>230</v>
      </c>
      <c r="BV12" s="65"/>
      <c r="BW12" s="65"/>
      <c r="BX12" s="65"/>
      <c r="BY12" s="66" t="s">
        <v>3</v>
      </c>
      <c r="BZ12" s="66"/>
      <c r="CA12" s="66"/>
      <c r="CB12" s="66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71" t="s">
        <v>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3"/>
      <c r="BX14" s="271" t="s">
        <v>98</v>
      </c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3"/>
      <c r="CM14" s="271" t="s">
        <v>50</v>
      </c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3"/>
    </row>
    <row r="15" spans="1:117" ht="15">
      <c r="A15" s="296">
        <v>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8"/>
      <c r="BX15" s="291" t="s">
        <v>109</v>
      </c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3"/>
      <c r="CM15" s="291" t="s">
        <v>110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3"/>
    </row>
    <row r="16" spans="1:117" s="5" customFormat="1" ht="16.5" customHeight="1">
      <c r="A16" s="31"/>
      <c r="B16" s="289" t="s">
        <v>188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90"/>
      <c r="BX16" s="291" t="s">
        <v>183</v>
      </c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3"/>
      <c r="CM16" s="295">
        <v>2000000</v>
      </c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</row>
    <row r="17" spans="1:117" s="5" customFormat="1" ht="46.5" customHeight="1">
      <c r="A17" s="31"/>
      <c r="B17" s="289" t="s">
        <v>189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90"/>
      <c r="BX17" s="291" t="s">
        <v>184</v>
      </c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3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</row>
    <row r="18" spans="1:117" s="5" customFormat="1" ht="16.5" customHeight="1">
      <c r="A18" s="31"/>
      <c r="B18" s="289" t="s">
        <v>190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90"/>
      <c r="BX18" s="291" t="s">
        <v>185</v>
      </c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3"/>
      <c r="CM18" s="294" t="s">
        <v>15</v>
      </c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</row>
    <row r="20" spans="1:61" ht="14.25" customHeight="1">
      <c r="A20" s="5" t="s">
        <v>207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40</v>
      </c>
      <c r="B21" s="5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 t="s">
        <v>299</v>
      </c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</row>
    <row r="22" spans="1:140" s="2" customFormat="1" ht="12.75" customHeight="1">
      <c r="A22" s="17"/>
      <c r="B22" s="17"/>
      <c r="CM22" s="301" t="s">
        <v>7</v>
      </c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 t="s">
        <v>8</v>
      </c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</row>
    <row r="23" spans="1:140" ht="14.25" customHeight="1">
      <c r="A23" s="5" t="s">
        <v>208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210</v>
      </c>
      <c r="B24" s="5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</row>
    <row r="25" spans="1:140" s="2" customFormat="1" ht="12.75" customHeight="1">
      <c r="A25" s="17"/>
      <c r="B25" s="17"/>
      <c r="CM25" s="301" t="s">
        <v>7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 t="s">
        <v>8</v>
      </c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</row>
    <row r="26" spans="1:140" ht="14.25" customHeight="1">
      <c r="A26" s="5" t="s">
        <v>209</v>
      </c>
      <c r="B26" s="5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</row>
    <row r="27" spans="1:140" ht="14.25" customHeight="1">
      <c r="A27" s="5"/>
      <c r="B27" s="5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 t="s">
        <v>264</v>
      </c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</row>
    <row r="28" spans="1:140" s="2" customFormat="1" ht="12.75" customHeight="1">
      <c r="A28" s="17"/>
      <c r="B28" s="17"/>
      <c r="CM28" s="301" t="s">
        <v>7</v>
      </c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1"/>
      <c r="DB28" s="301"/>
      <c r="DC28" s="301"/>
      <c r="DD28" s="301"/>
      <c r="DE28" s="301"/>
      <c r="DF28" s="301"/>
      <c r="DG28" s="301" t="s">
        <v>8</v>
      </c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</row>
    <row r="29" spans="1:140" ht="15">
      <c r="A29" s="5" t="s">
        <v>36</v>
      </c>
      <c r="B29" s="5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 t="s">
        <v>264</v>
      </c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</row>
    <row r="30" spans="1:140" s="2" customFormat="1" ht="12.75" customHeight="1">
      <c r="A30" s="17"/>
      <c r="B30" s="17"/>
      <c r="CM30" s="301" t="s">
        <v>7</v>
      </c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 t="s">
        <v>8</v>
      </c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1"/>
      <c r="EI30" s="301"/>
      <c r="EJ30" s="301"/>
    </row>
    <row r="31" spans="1:35" ht="15">
      <c r="A31" s="5" t="s">
        <v>37</v>
      </c>
      <c r="B31" s="5"/>
      <c r="G31" s="302" t="s">
        <v>265</v>
      </c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</row>
    <row r="32" spans="1:39" ht="15">
      <c r="A32" s="86" t="s">
        <v>2</v>
      </c>
      <c r="B32" s="86"/>
      <c r="C32" s="83" t="s">
        <v>300</v>
      </c>
      <c r="D32" s="83"/>
      <c r="E32" s="83"/>
      <c r="F32" s="83"/>
      <c r="G32" s="288" t="s">
        <v>2</v>
      </c>
      <c r="H32" s="288"/>
      <c r="I32" s="288"/>
      <c r="J32" s="83" t="s">
        <v>218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67">
        <v>20</v>
      </c>
      <c r="AC32" s="67"/>
      <c r="AD32" s="67"/>
      <c r="AE32" s="67"/>
      <c r="AF32" s="303" t="s">
        <v>230</v>
      </c>
      <c r="AG32" s="303"/>
      <c r="AH32" s="303"/>
      <c r="AI32" s="303"/>
      <c r="AJ32" s="66" t="s">
        <v>3</v>
      </c>
      <c r="AK32" s="66"/>
      <c r="AL32" s="66"/>
      <c r="AM32" s="66"/>
    </row>
    <row r="33" ht="3" customHeight="1"/>
  </sheetData>
  <sheetProtection/>
  <mergeCells count="73">
    <mergeCell ref="CM29:DF29"/>
    <mergeCell ref="DG29:EJ29"/>
    <mergeCell ref="CM30:DF30"/>
    <mergeCell ref="DG30:EJ30"/>
    <mergeCell ref="G31:AI31"/>
    <mergeCell ref="C32:F32"/>
    <mergeCell ref="J32:AA32"/>
    <mergeCell ref="AB32:AE32"/>
    <mergeCell ref="AF32:AI32"/>
    <mergeCell ref="AJ32:AM32"/>
    <mergeCell ref="CM25:DF25"/>
    <mergeCell ref="DG25:EJ25"/>
    <mergeCell ref="CM27:DF27"/>
    <mergeCell ref="DG27:EJ27"/>
    <mergeCell ref="CM28:DF28"/>
    <mergeCell ref="DG28:EJ28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32:B32"/>
    <mergeCell ref="G32:I32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Аина</cp:lastModifiedBy>
  <cp:lastPrinted>2019-01-25T01:57:28Z</cp:lastPrinted>
  <dcterms:created xsi:type="dcterms:W3CDTF">2010-11-26T07:12:57Z</dcterms:created>
  <dcterms:modified xsi:type="dcterms:W3CDTF">2019-01-25T01:57:42Z</dcterms:modified>
  <cp:category/>
  <cp:version/>
  <cp:contentType/>
  <cp:contentStatus/>
</cp:coreProperties>
</file>